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3256" windowHeight="13176"/>
  </bookViews>
  <sheets>
    <sheet name="sheet" sheetId="1" r:id="rId1"/>
  </sheets>
  <definedNames>
    <definedName name="_xlnm._FilterDatabase" localSheetId="0" hidden="1">sheet!$A$6:$L$43</definedName>
    <definedName name="_xlnm.Print_Area" localSheetId="0">sheet!$A$1:$L$117</definedName>
    <definedName name="_xlnm.Print_Titles" localSheetId="0">sheet!$5:$6</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64" i="1" l="1"/>
  <c r="H14" i="1" l="1"/>
  <c r="G14" i="1"/>
  <c r="G15" i="1"/>
  <c r="G18" i="1"/>
  <c r="G19" i="1"/>
  <c r="G26" i="1"/>
  <c r="G37" i="1"/>
  <c r="G114" i="1"/>
  <c r="G115" i="1"/>
  <c r="I63" i="1" l="1"/>
  <c r="J63" i="1" s="1"/>
  <c r="J64" i="1"/>
  <c r="I47" i="1"/>
  <c r="I48" i="1"/>
  <c r="J48" i="1" s="1"/>
  <c r="I49" i="1"/>
  <c r="J49" i="1" s="1"/>
  <c r="I50" i="1"/>
  <c r="J50" i="1" s="1"/>
  <c r="I26" i="1" l="1"/>
  <c r="J26" i="1" s="1"/>
  <c r="I25" i="1"/>
  <c r="J25" i="1" s="1"/>
  <c r="H18" i="1"/>
  <c r="I18" i="1" s="1"/>
  <c r="J18" i="1" s="1"/>
  <c r="I15" i="1"/>
  <c r="J15" i="1" s="1"/>
  <c r="I14" i="1"/>
  <c r="J14" i="1" s="1"/>
  <c r="I10" i="1"/>
  <c r="I11" i="1"/>
  <c r="J11" i="1" s="1"/>
  <c r="I12" i="1"/>
  <c r="J12" i="1" s="1"/>
  <c r="I13" i="1"/>
  <c r="J13" i="1" s="1"/>
  <c r="I16" i="1"/>
  <c r="J16" i="1" s="1"/>
  <c r="I17" i="1"/>
  <c r="J17" i="1" s="1"/>
  <c r="I20" i="1"/>
  <c r="J20" i="1" s="1"/>
  <c r="I21" i="1"/>
  <c r="J21" i="1" s="1"/>
  <c r="I22" i="1"/>
  <c r="J22" i="1" s="1"/>
  <c r="I23" i="1"/>
  <c r="J23" i="1" s="1"/>
  <c r="I24" i="1"/>
  <c r="J24" i="1" s="1"/>
  <c r="I27" i="1"/>
  <c r="J27" i="1" s="1"/>
  <c r="I28" i="1"/>
  <c r="J28" i="1" s="1"/>
  <c r="I29" i="1"/>
  <c r="J29" i="1" s="1"/>
  <c r="I30" i="1"/>
  <c r="I31" i="1"/>
  <c r="I32" i="1"/>
  <c r="J32" i="1" s="1"/>
  <c r="I33" i="1"/>
  <c r="J33" i="1" s="1"/>
  <c r="I34" i="1"/>
  <c r="J34" i="1" s="1"/>
  <c r="I38" i="1"/>
  <c r="I39" i="1"/>
  <c r="J39" i="1" s="1"/>
  <c r="I40" i="1"/>
  <c r="J40" i="1" s="1"/>
  <c r="I41" i="1"/>
  <c r="J41" i="1" s="1"/>
  <c r="I42" i="1"/>
  <c r="J42" i="1" s="1"/>
  <c r="I43" i="1"/>
  <c r="J43" i="1" s="1"/>
  <c r="I44" i="1"/>
  <c r="I51" i="1"/>
  <c r="I52" i="1"/>
  <c r="I53" i="1"/>
  <c r="I59" i="1"/>
  <c r="J59" i="1" s="1"/>
  <c r="I60" i="1"/>
  <c r="J60" i="1" s="1"/>
  <c r="I61" i="1"/>
  <c r="J61" i="1" s="1"/>
  <c r="I62" i="1"/>
  <c r="J62" i="1" s="1"/>
  <c r="H19" i="1" l="1"/>
  <c r="I19" i="1" s="1"/>
  <c r="J19" i="1" s="1"/>
  <c r="I9" i="1"/>
  <c r="J9" i="1" s="1"/>
  <c r="I85" i="1" l="1"/>
  <c r="I88" i="1"/>
  <c r="I89" i="1"/>
  <c r="I90" i="1"/>
  <c r="I91" i="1"/>
  <c r="I92" i="1"/>
  <c r="I93" i="1"/>
  <c r="I94" i="1"/>
  <c r="I95" i="1"/>
  <c r="I96" i="1"/>
  <c r="I97" i="1"/>
  <c r="I98" i="1"/>
  <c r="I99" i="1"/>
  <c r="I100" i="1"/>
  <c r="I101" i="1"/>
  <c r="I102" i="1"/>
  <c r="I103" i="1"/>
  <c r="I104" i="1"/>
  <c r="I105" i="1"/>
  <c r="I106" i="1"/>
  <c r="I107" i="1"/>
  <c r="I108" i="1"/>
  <c r="I109" i="1"/>
  <c r="I110" i="1"/>
  <c r="I111" i="1"/>
  <c r="I65" i="1"/>
  <c r="I66" i="1"/>
  <c r="J66" i="1" s="1"/>
  <c r="I67" i="1"/>
  <c r="J67" i="1" s="1"/>
  <c r="I68" i="1"/>
  <c r="J68" i="1" s="1"/>
  <c r="I69" i="1"/>
  <c r="J69" i="1" s="1"/>
  <c r="I70" i="1"/>
  <c r="J70" i="1" s="1"/>
  <c r="I71" i="1"/>
  <c r="J71" i="1" s="1"/>
  <c r="I72" i="1"/>
  <c r="J72" i="1" s="1"/>
  <c r="I73" i="1"/>
  <c r="J73" i="1" s="1"/>
  <c r="I74" i="1"/>
  <c r="J74" i="1" s="1"/>
  <c r="H115" i="1" l="1"/>
  <c r="I115" i="1" s="1"/>
  <c r="J115" i="1" s="1"/>
  <c r="H114" i="1"/>
  <c r="I114" i="1" s="1"/>
  <c r="J114" i="1" s="1"/>
  <c r="I113" i="1"/>
  <c r="I58" i="1" l="1"/>
  <c r="J58" i="1" s="1"/>
  <c r="I57" i="1"/>
  <c r="J57" i="1" s="1"/>
  <c r="I56" i="1"/>
  <c r="J56" i="1" s="1"/>
  <c r="I55" i="1"/>
  <c r="J55" i="1" s="1"/>
  <c r="I54" i="1"/>
  <c r="J54" i="1" s="1"/>
  <c r="I46" i="1"/>
  <c r="J46" i="1" s="1"/>
  <c r="I45" i="1"/>
  <c r="J45" i="1" s="1"/>
  <c r="H84" i="1" l="1"/>
  <c r="H83" i="1"/>
  <c r="I82" i="1"/>
  <c r="J82" i="1" s="1"/>
  <c r="I81" i="1"/>
  <c r="J81" i="1" s="1"/>
  <c r="H37" i="1" l="1"/>
  <c r="I37" i="1" s="1"/>
  <c r="J37" i="1" s="1"/>
  <c r="H36" i="1"/>
  <c r="I36" i="1" s="1"/>
  <c r="J36" i="1" s="1"/>
  <c r="H35" i="1"/>
  <c r="I35" i="1" s="1"/>
  <c r="J35" i="1" s="1"/>
</calcChain>
</file>

<file path=xl/sharedStrings.xml><?xml version="1.0" encoding="utf-8"?>
<sst xmlns="http://schemas.openxmlformats.org/spreadsheetml/2006/main" count="381" uniqueCount="240">
  <si>
    <t>STT</t>
  </si>
  <si>
    <t>Mã hàng hóa</t>
  </si>
  <si>
    <t>Tên hàng hóa, dịch vụ</t>
  </si>
  <si>
    <t>Đặc điểm kinh tế, kỹ thuật, quy cách</t>
  </si>
  <si>
    <t>Đơn vị tính</t>
  </si>
  <si>
    <t xml:space="preserve">Mức tăng (giảm) giá bình quân </t>
  </si>
  <si>
    <t>Tỷ lệ tăng (giảm) giá bình quân (%)</t>
  </si>
  <si>
    <t>Nguồn thông tin</t>
  </si>
  <si>
    <t>Ghi chú</t>
  </si>
  <si>
    <t>(1)</t>
  </si>
  <si>
    <t>(2)</t>
  </si>
  <si>
    <t>(3)</t>
  </si>
  <si>
    <t>(4)</t>
  </si>
  <si>
    <t>(5)</t>
  </si>
  <si>
    <t>(6)</t>
  </si>
  <si>
    <t>(7)</t>
  </si>
  <si>
    <t>(8)</t>
  </si>
  <si>
    <t>(9)= (8-7)</t>
  </si>
  <si>
    <t>(10)=(9/7)</t>
  </si>
  <si>
    <t>(11)</t>
  </si>
  <si>
    <t>(12)</t>
  </si>
  <si>
    <t>I.</t>
  </si>
  <si>
    <t>LƯƠNG THỰC, THỰC PHẨM</t>
  </si>
  <si>
    <t>Thóc tẻ</t>
  </si>
  <si>
    <t>Thịt lợn hơi (Thịt heo hơi)</t>
  </si>
  <si>
    <t>Thịt lợn nạc thăn (Thịt heo nạc thăn)</t>
  </si>
  <si>
    <t>Thịt bò thăn</t>
  </si>
  <si>
    <t>Thịt bò bắp</t>
  </si>
  <si>
    <t>Gà ta</t>
  </si>
  <si>
    <t>Gà công nghiệp</t>
  </si>
  <si>
    <t>Cá quả (cá lóc)</t>
  </si>
  <si>
    <t>Cá chép</t>
  </si>
  <si>
    <t>Tôm thẻ chân trắng</t>
  </si>
  <si>
    <t>Bắp cải trắng</t>
  </si>
  <si>
    <t>Cải xanh</t>
  </si>
  <si>
    <t>Bí xanh</t>
  </si>
  <si>
    <t>Cà chua</t>
  </si>
  <si>
    <t>Phân Kali</t>
  </si>
  <si>
    <t>Phân DAP</t>
  </si>
  <si>
    <t>Phân NPK</t>
  </si>
  <si>
    <t>Thức ăn thủy sản</t>
  </si>
  <si>
    <t>II.</t>
  </si>
  <si>
    <t>VẬT TƯ NÔNG NGHIỆP</t>
  </si>
  <si>
    <t>02.002</t>
  </si>
  <si>
    <t>Loại 1 hoặc phổ biến</t>
  </si>
  <si>
    <t>Bắp hoa hoặc bắp lõi, loại 200-300 gram/cái</t>
  </si>
  <si>
    <t>Còn sống, loại 1,5-2kg/1 con hoặc phổ biến</t>
  </si>
  <si>
    <t>Làm sẵn, nguyên con, bỏ lòng, loại 1,5-2kg/1 con hoặc phổ biến</t>
  </si>
  <si>
    <t>Loại 2 con/1kg hoặc phổ biến</t>
  </si>
  <si>
    <t>Loại 40-45 con/kg</t>
  </si>
  <si>
    <t>Loại to vừa khoảng 0,5-1kg/1 bắp</t>
  </si>
  <si>
    <t>Cải ngọt hoặc cải cay theo mùa</t>
  </si>
  <si>
    <t>đ/kg</t>
  </si>
  <si>
    <t>Đường ăn bao gồm đường trắng và đường tinh luyện</t>
  </si>
  <si>
    <t>Giò lụa</t>
  </si>
  <si>
    <t>Loại 1kg</t>
  </si>
  <si>
    <t>-</t>
  </si>
  <si>
    <t>Thức ăn chăn nuôi:</t>
  </si>
  <si>
    <t>Thức ăn lợn con</t>
  </si>
  <si>
    <t>Thức ăn lợn thịt</t>
  </si>
  <si>
    <t>Thức ăn gà con</t>
  </si>
  <si>
    <t>Thức ăn gà thịt</t>
  </si>
  <si>
    <t>18.1</t>
  </si>
  <si>
    <t>18.2</t>
  </si>
  <si>
    <t>18.3</t>
  </si>
  <si>
    <t>18.4</t>
  </si>
  <si>
    <t>19.1</t>
  </si>
  <si>
    <t>19.2</t>
  </si>
  <si>
    <t>19.3</t>
  </si>
  <si>
    <t>19.4</t>
  </si>
  <si>
    <t>23.000-25.000</t>
  </si>
  <si>
    <t>11.000-13.000</t>
  </si>
  <si>
    <t>12.000-14.000</t>
  </si>
  <si>
    <t>7.000-20.000</t>
  </si>
  <si>
    <t>Phân bón</t>
  </si>
  <si>
    <t>18.5</t>
  </si>
  <si>
    <t>Bao 25 kg loại 30% Protein</t>
  </si>
  <si>
    <t>Bao</t>
  </si>
  <si>
    <t>435.000-490.000</t>
  </si>
  <si>
    <t>K2O: 61%</t>
  </si>
  <si>
    <t>Tỷ lệ N: P:K là 18:46:0</t>
  </si>
  <si>
    <t>18-21% Protein</t>
  </si>
  <si>
    <t>16-17% Protein</t>
  </si>
  <si>
    <t>19-22% Protein</t>
  </si>
  <si>
    <t>20-23% Protein</t>
  </si>
  <si>
    <t>- Tỷ lệ N:P:K là 5:10:3
- Tỷ lệ N: P: K là 13:13:13
- Tỷ lệ N:P:K là 16:16:8</t>
  </si>
  <si>
    <t>2.1</t>
  </si>
  <si>
    <t>Gạo tẻ:</t>
  </si>
  <si>
    <t>Khang dân 18</t>
  </si>
  <si>
    <t>Bắc Thơm</t>
  </si>
  <si>
    <t>1.2</t>
  </si>
  <si>
    <t xml:space="preserve">Đường kính trắng </t>
  </si>
  <si>
    <t>Gạo trắng, đã được xay xát</t>
  </si>
  <si>
    <t xml:space="preserve">Thóc khô </t>
  </si>
  <si>
    <t>Quả to vừa, 8-10 quả/kg</t>
  </si>
  <si>
    <t>Quả từ 1-2kg hoặc phổ biến</t>
  </si>
  <si>
    <t>Khám bệnh</t>
  </si>
  <si>
    <t> Giá dịch vụ khám bệnh, chữa bệnh không thuộc phạm vi thanh toán của Quỹ bảo hiểm y tế trong các cơ sở khám bệnh, chữa bệnh của Nhà nước</t>
  </si>
  <si>
    <t>đ/lượt</t>
  </si>
  <si>
    <t>Ngày giường điều trị nội trú nội khoa, loại 1</t>
  </si>
  <si>
    <t>đ/ngày</t>
  </si>
  <si>
    <t>Siêu âm</t>
  </si>
  <si>
    <t>X-quang số hóa 1 phim</t>
  </si>
  <si>
    <t>Điện tâm đồ</t>
  </si>
  <si>
    <t>Nội soi thực quản-dạ dày- tá tràng ống mềm không sinh thiết</t>
  </si>
  <si>
    <t>Hàn composite cổ răng</t>
  </si>
  <si>
    <t>Giá dịch vụ khám bệnh, chữa bệnh  tại cơ sở khám bệnh, chữa bệnh tư nhân.</t>
  </si>
  <si>
    <t>Thép cuộn</t>
  </si>
  <si>
    <t>D6 CB 240</t>
  </si>
  <si>
    <t>D8 CB 240</t>
  </si>
  <si>
    <t>Thép thanh vằn</t>
  </si>
  <si>
    <t>D10 CB 300</t>
  </si>
  <si>
    <t>Thép góc</t>
  </si>
  <si>
    <t>L50</t>
  </si>
  <si>
    <t>L60</t>
  </si>
  <si>
    <t>L63-65</t>
  </si>
  <si>
    <t>L70-75</t>
  </si>
  <si>
    <t>L80-100</t>
  </si>
  <si>
    <t>Khí dầu mỏ hóa lỏng (LPG)</t>
  </si>
  <si>
    <t>III</t>
  </si>
  <si>
    <t>VẬT LIỆU XÂY DỰNG, CHẤT ĐỐT</t>
  </si>
  <si>
    <t>IV</t>
  </si>
  <si>
    <t>DỊCH VỤ Y TẾ</t>
  </si>
  <si>
    <t>Siêu âm ổ bụng</t>
  </si>
  <si>
    <t>X-quang số hóa 1 phim (Chụp Xquang cột sống ngực thẳng nghiêng hoặc chếch)</t>
  </si>
  <si>
    <t>Báo cáo của Sở Y tế</t>
  </si>
  <si>
    <t>V</t>
  </si>
  <si>
    <t>GIAO THÔNG</t>
  </si>
  <si>
    <t>Trông giữ xe máy</t>
  </si>
  <si>
    <t>Dịch vụ vận tải hành khách tuyến cố định bằng đường bộ</t>
  </si>
  <si>
    <t>Dịch vụ vận tải hành khách bằng taxi</t>
  </si>
  <si>
    <t>đ/km</t>
  </si>
  <si>
    <t>VI</t>
  </si>
  <si>
    <t>DỊCH VỤ GIÁO DỤC</t>
  </si>
  <si>
    <t>Thành thị</t>
  </si>
  <si>
    <t>Nông thôn</t>
  </si>
  <si>
    <t>Miền núi</t>
  </si>
  <si>
    <t>Mẫu giáo</t>
  </si>
  <si>
    <t>Tiểu học</t>
  </si>
  <si>
    <t>Trung học cơ sở</t>
  </si>
  <si>
    <t>Trung học phổ thông</t>
  </si>
  <si>
    <t>Giáo dục thường xuyên chương trình  Trung học phổ thông</t>
  </si>
  <si>
    <t>Hướng nghiệp</t>
  </si>
  <si>
    <t>Báo cáo của Sở Giáo dục</t>
  </si>
  <si>
    <t>đồng/học sinh/tháng</t>
  </si>
  <si>
    <t>Giá phổ biến kỳ báo cáo</t>
  </si>
  <si>
    <t>Giá bình quân kỳ trước</t>
  </si>
  <si>
    <t>Giá bình quân kỳ này</t>
  </si>
  <si>
    <t>05.001</t>
  </si>
  <si>
    <t>05.002</t>
  </si>
  <si>
    <t>05.003</t>
  </si>
  <si>
    <t>05.004</t>
  </si>
  <si>
    <t>Xi măng PCB 30</t>
  </si>
  <si>
    <t>bao 50 kg</t>
  </si>
  <si>
    <t>đ/bao</t>
  </si>
  <si>
    <t>Xi măng PCB 40</t>
  </si>
  <si>
    <t>Xi măng PCB 50</t>
  </si>
  <si>
    <t>Cát xây</t>
  </si>
  <si>
    <t>Mua rời dưới 2m3/lần, tại nơi cung ứng (không phải nơi khai thác)</t>
  </si>
  <si>
    <t>đ/m3</t>
  </si>
  <si>
    <t>Cát vàng</t>
  </si>
  <si>
    <t>Cát đen đổ nền</t>
  </si>
  <si>
    <t>Gạch xây</t>
  </si>
  <si>
    <t>Gạch ống 2 lỗ, cỡ rộng 10 x dài 22, loại 1, mua rời tại nơi cung ứng hoặc tương đương</t>
  </si>
  <si>
    <t>đ/viên</t>
  </si>
  <si>
    <t>Không có
trên thị
trường</t>
  </si>
  <si>
    <t>Báo cáo của Sở Xây dựng</t>
  </si>
  <si>
    <t>Phôi thép vuông</t>
  </si>
  <si>
    <t>100 x 10, dài 12m</t>
  </si>
  <si>
    <t>Phôi thép dẹt</t>
  </si>
  <si>
    <t>40 x 4, dài 6m</t>
  </si>
  <si>
    <t>50 x 5 , dài 6m</t>
  </si>
  <si>
    <t>6.1.2</t>
  </si>
  <si>
    <t>6.1.3</t>
  </si>
  <si>
    <t>6.1.4</t>
  </si>
  <si>
    <t>6.1.5</t>
  </si>
  <si>
    <t>6.1.6</t>
  </si>
  <si>
    <t>6.1.7</t>
  </si>
  <si>
    <t>Quyết định số 10/2018/QĐ-UBND</t>
  </si>
  <si>
    <t>Trông giữ ô tô</t>
  </si>
  <si>
    <t>5.000-10.000</t>
  </si>
  <si>
    <t>06.004</t>
  </si>
  <si>
    <t>Học phí, dịch vụ trong lĩnh vực giáo dục, đào tạo tại cơ sở giáo dục nghề nghiệp công lập thuộc phạm vi Nhà nước định giá theo quy định của pháp luật về giáo dục nghề nghiệp</t>
  </si>
  <si>
    <t>Quyết định số 11/2023/QĐ-UBND</t>
  </si>
  <si>
    <t>Học phí lái xe hạng B2 (hệ sơ cấp)</t>
  </si>
  <si>
    <t>Học phí công nghệ ô tô (hệ trung cấp)</t>
  </si>
  <si>
    <t>Học phí, dịch vụ trong lĩnh vực giáo dục, đào tạo tại cơ sở giáo dục mầm non công lập thuộc phạm vi Nhà nước định giá theo quy định của pháp luật về giáo dục</t>
  </si>
  <si>
    <t>đồng/ tháng/ học sinh</t>
  </si>
  <si>
    <t>- Nông thôn: 
  + Nhà trẻ: 63.000;
  + Mẫu giáo: 50.000
- Thành thị: 
  + Nhà trẻ: 82.000;
  + Mẫu giáo: 70.000</t>
  </si>
  <si>
    <t>Nghị quyết số 465/2024/NQ-HĐND ngày 06/6/2024 của HĐND tỉnh quy định mức thu học phí đối với giáo dục mầm non, giáo dục phổ thông công lập trên địa bàn tỉnh Hưng Yên</t>
  </si>
  <si>
    <t>Học phí, dịch vụ trong lĩnh vực giáo dục, đào tạo tại cơ sở giáo dục phổ thông công lập thuộc phạm vi Nhà nước định giá theo quy định của pháp luật về giáo dục</t>
  </si>
  <si>
    <t>- Nông thôn: 
  + THCS: 44.000;
  + THPT: 50.000;
- Thành thị: 
  + THCS: 60.000;
  + THPT: 70.000;
   + THPT chuyên: 80.000;</t>
  </si>
  <si>
    <t>Gà trống ta hơi</t>
  </si>
  <si>
    <t>Gà mái ta hơi</t>
  </si>
  <si>
    <t>Đạm phú mỹ</t>
  </si>
  <si>
    <t>Đạm đầu trâu</t>
  </si>
  <si>
    <t>Đạm Việt Nhật</t>
  </si>
  <si>
    <t>Đạm Tổng số (Nts): 46%; 
Bo (B): 450 ppm; 
Kẽm (Zn): 450ppm; 
Biuret: 1,2%; 
Độ ẩm: 1%.</t>
  </si>
  <si>
    <t>Không bán phôi</t>
  </si>
  <si>
    <t>đ/bình</t>
  </si>
  <si>
    <t>Bình gas loại 12kg</t>
  </si>
  <si>
    <t>Bình gas loại 45 kg</t>
  </si>
  <si>
    <t>Xét nghiệm tế bào trong nước dịch chẩn đoán tế bào học (não tuỷ, màng tim, màng phổi, màng bụng, dịch
khớp, rửa phế quản…) có đếm số lượng tế bào</t>
  </si>
  <si>
    <t>Châm (có kim dài)</t>
  </si>
  <si>
    <t>Không lấy được số liệu</t>
  </si>
  <si>
    <t>Không có
 số liệu</t>
  </si>
  <si>
    <t>1.1</t>
  </si>
  <si>
    <t>2.2</t>
  </si>
  <si>
    <t>7.1</t>
  </si>
  <si>
    <t>7.2</t>
  </si>
  <si>
    <t>Đạm tổng số (Nts): 46%;
- Biuret: ≤ 1,2%
- Độ ẩm : ≤ 1%
- N-(n-Butyl) Thiophosphoric Triamide: 110ppm</t>
  </si>
  <si>
    <t>Đạm tổng số (Nts): 10%
Lân hữu hiệu (P2O5hh): 18%
Kali hữu hiệu (K2Ohh): 13%
Lưu huỳnh (S): 3%
Canxi (Ca): 1,8%
Magie (Mg): 1,2%
Bo (B): 466ppm
Kẽm (Zn): 800ppm
Độ ẩm 2%</t>
  </si>
  <si>
    <t>(Kèm theo Báo cáo số            /BC-STC ngày       tháng        năm 2025 của Sở Tài chính Hưng Yên)</t>
  </si>
  <si>
    <t>- Nông thôn: 
  + Nhà trẻ: 63.000;
  + Mẫu giáo: 50.000
- Thành thị: 
  + Nhà trẻ: 82.000;
  + Mẫu giáo: 70.001</t>
  </si>
  <si>
    <t>01.001</t>
  </si>
  <si>
    <t>01.002</t>
  </si>
  <si>
    <t>01.003</t>
  </si>
  <si>
    <t>01.004</t>
  </si>
  <si>
    <t>01.005</t>
  </si>
  <si>
    <t>01.006</t>
  </si>
  <si>
    <t>01.007</t>
  </si>
  <si>
    <t>01.008</t>
  </si>
  <si>
    <t>01.009</t>
  </si>
  <si>
    <t>01.010</t>
  </si>
  <si>
    <t>01.011</t>
  </si>
  <si>
    <t>01.012</t>
  </si>
  <si>
    <t>01.013</t>
  </si>
  <si>
    <t>01.014</t>
  </si>
  <si>
    <t>01.015</t>
  </si>
  <si>
    <t>01.016</t>
  </si>
  <si>
    <t>01.017</t>
  </si>
  <si>
    <t>Báo cáo của  Sở Nông nghiệp và Nôi trường</t>
  </si>
  <si>
    <t>Báo cáo của  Sở Nông nghiệp và Môi trường</t>
  </si>
  <si>
    <t>10,000 - 12,0000</t>
  </si>
  <si>
    <t>07-2025-HYE</t>
  </si>
  <si>
    <t>PHỤ LỤC: BẢNG GIÁ THỊ TRƯỜNG THÁNG 7 NĂM 2025</t>
  </si>
  <si>
    <t>252.816 - 474.000</t>
  </si>
  <si>
    <t>1.320.000 - 1.714.801</t>
  </si>
  <si>
    <t>SỞ TÀI CHÍNH</t>
  </si>
  <si>
    <t xml:space="preserve">ỦY BAN NHÂN DÂN TỈNH HƯNG YÊN
              SỞ TÀI CHÍNH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</si>
</sst>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_-* #,##0\ _₫_-;\-* #,##0\ _₫_-;_-* &quot;-&quot;??\ _₫_-;_-@_-"/>
  </numFmts>
  <fonts count="18" x14ac:knownFonts="1">
    <font>
      <sz val="11"/>
      <color theme="1"/>
      <name val="Calibri"/>
      <family val="2"/>
      <scheme val="minor"/>
    </font>
    <font>
      <sz val="11"/>
      <color theme="1"/>
      <name val="Calibri"/>
      <family val="2"/>
      <scheme val="minor"/>
    </font>
    <font>
      <sz val="8"/>
      <name val="Calibri"/>
      <family val="2"/>
      <scheme val="minor"/>
    </font>
    <font>
      <sz val="10"/>
      <name val="Arial"/>
      <family val="2"/>
    </font>
    <font>
      <b/>
      <sz val="14"/>
      <name val="Times New Roman"/>
      <family val="1"/>
    </font>
    <font>
      <sz val="14"/>
      <name val="Times New Roman"/>
      <family val="1"/>
    </font>
    <font>
      <i/>
      <sz val="11"/>
      <name val="Times New Roman"/>
      <family val="1"/>
    </font>
    <font>
      <i/>
      <sz val="14"/>
      <name val="Times New Roman"/>
      <family val="1"/>
    </font>
    <font>
      <sz val="14"/>
      <name val="Calibri"/>
      <family val="2"/>
      <scheme val="minor"/>
    </font>
    <font>
      <sz val="11"/>
      <name val="Calibri"/>
      <family val="2"/>
      <scheme val="minor"/>
    </font>
    <font>
      <b/>
      <sz val="11"/>
      <name val="Calibri"/>
      <family val="2"/>
      <scheme val="minor"/>
    </font>
    <font>
      <b/>
      <sz val="13"/>
      <name val="Times New Roman"/>
      <family val="1"/>
      <charset val="163"/>
    </font>
    <font>
      <sz val="13"/>
      <name val="Times New Roman"/>
      <family val="1"/>
      <charset val="163"/>
    </font>
    <font>
      <i/>
      <sz val="13"/>
      <name val="Times New Roman"/>
      <family val="1"/>
      <charset val="163"/>
    </font>
    <font>
      <sz val="14"/>
      <name val="Times New Roman"/>
      <family val="1"/>
      <charset val="163"/>
    </font>
    <font>
      <sz val="13"/>
      <name val="Times New Roman"/>
      <family val="1"/>
    </font>
    <font>
      <sz val="12"/>
      <name val="Times New Roman"/>
      <family val="1"/>
    </font>
    <font>
      <sz val="12"/>
      <name val="Times New Roman"/>
      <family val="1"/>
      <charset val="163"/>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3" fillId="0" borderId="0"/>
    <xf numFmtId="0" fontId="3" fillId="0" borderId="0"/>
  </cellStyleXfs>
  <cellXfs count="110">
    <xf numFmtId="0" fontId="0" fillId="0" borderId="0" xfId="0"/>
    <xf numFmtId="0" fontId="6" fillId="2" borderId="0" xfId="0" applyFont="1" applyFill="1" applyAlignment="1">
      <alignment vertical="center" wrapText="1"/>
    </xf>
    <xf numFmtId="0" fontId="9" fillId="0" borderId="0" xfId="0" applyFont="1"/>
    <xf numFmtId="0" fontId="10" fillId="0" borderId="0" xfId="0" applyFont="1" applyAlignment="1">
      <alignment vertical="center"/>
    </xf>
    <xf numFmtId="164" fontId="5" fillId="0" borderId="0" xfId="1" applyNumberFormat="1" applyFont="1" applyAlignment="1">
      <alignment vertical="center"/>
    </xf>
    <xf numFmtId="164" fontId="8" fillId="0" borderId="0" xfId="1" applyNumberFormat="1" applyFont="1" applyAlignment="1">
      <alignment vertical="center"/>
    </xf>
    <xf numFmtId="0" fontId="12"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164" fontId="11" fillId="0" borderId="1" xfId="1" applyNumberFormat="1" applyFont="1" applyFill="1" applyBorder="1" applyAlignment="1">
      <alignment horizontal="center" vertical="center" wrapText="1"/>
    </xf>
    <xf numFmtId="0" fontId="12" fillId="0" borderId="1" xfId="0" quotePrefix="1" applyFont="1" applyFill="1" applyBorder="1" applyAlignment="1">
      <alignment horizontal="center" vertical="center"/>
    </xf>
    <xf numFmtId="0" fontId="12" fillId="0" borderId="1" xfId="0" quotePrefix="1" applyFont="1" applyFill="1" applyBorder="1" applyAlignment="1">
      <alignment horizontal="center" vertical="center" wrapText="1"/>
    </xf>
    <xf numFmtId="0" fontId="12" fillId="0" borderId="1" xfId="0" quotePrefix="1" applyFont="1" applyFill="1" applyBorder="1" applyAlignment="1">
      <alignment horizontal="center" wrapText="1"/>
    </xf>
    <xf numFmtId="0" fontId="12" fillId="0" borderId="1" xfId="0" quotePrefix="1" applyFont="1" applyFill="1" applyBorder="1" applyAlignment="1">
      <alignment horizontal="center"/>
    </xf>
    <xf numFmtId="164" fontId="12" fillId="0" borderId="1" xfId="1" quotePrefix="1" applyNumberFormat="1" applyFont="1" applyFill="1" applyBorder="1" applyAlignment="1">
      <alignment horizontal="center" vertical="center"/>
    </xf>
    <xf numFmtId="164" fontId="12" fillId="0" borderId="1" xfId="1" quotePrefix="1" applyNumberFormat="1" applyFont="1" applyFill="1" applyBorder="1" applyAlignment="1">
      <alignment vertical="center"/>
    </xf>
    <xf numFmtId="0" fontId="11" fillId="0" borderId="1" xfId="0" applyFont="1" applyFill="1" applyBorder="1" applyAlignment="1">
      <alignment horizontal="center" vertical="center"/>
    </xf>
    <xf numFmtId="0" fontId="11" fillId="0" borderId="1" xfId="0" quotePrefix="1" applyFont="1" applyFill="1" applyBorder="1" applyAlignment="1">
      <alignment horizontal="center" vertical="center"/>
    </xf>
    <xf numFmtId="0" fontId="11" fillId="0" borderId="1" xfId="0" applyFont="1" applyFill="1" applyBorder="1" applyAlignment="1">
      <alignment horizontal="center"/>
    </xf>
    <xf numFmtId="164" fontId="11" fillId="0" borderId="1" xfId="1" applyNumberFormat="1" applyFont="1" applyFill="1" applyBorder="1" applyAlignment="1">
      <alignment horizontal="center" vertical="center"/>
    </xf>
    <xf numFmtId="164" fontId="11" fillId="0" borderId="1" xfId="1" applyNumberFormat="1" applyFont="1" applyFill="1" applyBorder="1" applyAlignment="1">
      <alignment vertical="center"/>
    </xf>
    <xf numFmtId="164" fontId="12" fillId="0" borderId="1" xfId="1" applyNumberFormat="1" applyFont="1" applyFill="1" applyBorder="1" applyAlignment="1">
      <alignment vertical="center"/>
    </xf>
    <xf numFmtId="0" fontId="11" fillId="0" borderId="1" xfId="0" applyFont="1" applyFill="1" applyBorder="1"/>
    <xf numFmtId="164" fontId="12" fillId="0" borderId="1" xfId="1" applyNumberFormat="1" applyFont="1" applyFill="1" applyBorder="1" applyAlignment="1">
      <alignment horizontal="center" vertical="center"/>
    </xf>
    <xf numFmtId="0" fontId="12" fillId="0" borderId="1" xfId="0" applyFont="1" applyFill="1" applyBorder="1" applyAlignment="1">
      <alignment vertical="center"/>
    </xf>
    <xf numFmtId="0" fontId="11" fillId="0" borderId="1" xfId="0" applyFont="1" applyFill="1" applyBorder="1" applyAlignment="1">
      <alignment vertical="center"/>
    </xf>
    <xf numFmtId="164" fontId="12" fillId="0" borderId="1" xfId="1" applyNumberFormat="1" applyFont="1" applyFill="1" applyBorder="1" applyAlignment="1">
      <alignment horizontal="center" vertical="center" wrapText="1"/>
    </xf>
    <xf numFmtId="3" fontId="12" fillId="0" borderId="1" xfId="0" applyNumberFormat="1"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Fill="1" applyBorder="1" applyAlignment="1">
      <alignment wrapText="1"/>
    </xf>
    <xf numFmtId="0" fontId="13" fillId="0" borderId="1" xfId="0" applyFont="1" applyFill="1" applyBorder="1" applyAlignment="1">
      <alignment horizontal="center" vertical="center"/>
    </xf>
    <xf numFmtId="0" fontId="12" fillId="0" borderId="1" xfId="0" applyFont="1" applyFill="1" applyBorder="1" applyAlignment="1">
      <alignment horizontal="center"/>
    </xf>
    <xf numFmtId="0" fontId="12" fillId="0" borderId="1" xfId="0" applyFont="1" applyFill="1" applyBorder="1"/>
    <xf numFmtId="0" fontId="11" fillId="0" borderId="1" xfId="0" applyFont="1" applyFill="1" applyBorder="1" applyAlignment="1">
      <alignment horizontal="center" wrapText="1"/>
    </xf>
    <xf numFmtId="0" fontId="12" fillId="0" borderId="1" xfId="0" quotePrefix="1" applyFont="1" applyFill="1" applyBorder="1" applyAlignment="1">
      <alignment vertical="center"/>
    </xf>
    <xf numFmtId="164" fontId="12" fillId="0" borderId="1" xfId="1" quotePrefix="1" applyNumberFormat="1"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justify" vertical="center" wrapText="1"/>
    </xf>
    <xf numFmtId="0" fontId="12" fillId="0" borderId="1" xfId="0" applyFont="1" applyFill="1" applyBorder="1" applyAlignment="1">
      <alignment horizontal="center" wrapText="1"/>
    </xf>
    <xf numFmtId="3" fontId="12" fillId="0" borderId="1" xfId="0" quotePrefix="1" applyNumberFormat="1" applyFont="1" applyFill="1" applyBorder="1" applyAlignment="1">
      <alignment vertical="center" wrapText="1"/>
    </xf>
    <xf numFmtId="164" fontId="12" fillId="0" borderId="1" xfId="1" applyNumberFormat="1" applyFont="1" applyFill="1" applyBorder="1"/>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3" fontId="12" fillId="0" borderId="1" xfId="0" quotePrefix="1" applyNumberFormat="1" applyFont="1" applyFill="1" applyBorder="1" applyAlignment="1">
      <alignment horizontal="center" vertical="center"/>
    </xf>
    <xf numFmtId="0" fontId="9" fillId="0" borderId="0" xfId="0" applyFont="1" applyBorder="1"/>
    <xf numFmtId="43" fontId="11" fillId="0" borderId="1" xfId="1" applyNumberFormat="1" applyFont="1" applyFill="1" applyBorder="1" applyAlignment="1">
      <alignment horizontal="center" vertical="center" wrapText="1"/>
    </xf>
    <xf numFmtId="43" fontId="12" fillId="0" borderId="1" xfId="1" quotePrefix="1" applyNumberFormat="1" applyFont="1" applyFill="1" applyBorder="1"/>
    <xf numFmtId="43" fontId="12" fillId="0" borderId="1" xfId="1" applyNumberFormat="1" applyFont="1" applyFill="1" applyBorder="1" applyAlignment="1">
      <alignment vertical="center"/>
    </xf>
    <xf numFmtId="43" fontId="12" fillId="0" borderId="1" xfId="1" applyNumberFormat="1" applyFont="1" applyFill="1" applyBorder="1"/>
    <xf numFmtId="43" fontId="11" fillId="0" borderId="1" xfId="1" applyNumberFormat="1" applyFont="1" applyFill="1" applyBorder="1"/>
    <xf numFmtId="43" fontId="11" fillId="0" borderId="1" xfId="1" applyNumberFormat="1" applyFont="1" applyFill="1" applyBorder="1" applyAlignment="1">
      <alignment vertical="center"/>
    </xf>
    <xf numFmtId="43" fontId="12" fillId="0" borderId="1" xfId="1" applyNumberFormat="1" applyFont="1" applyFill="1" applyBorder="1" applyAlignment="1">
      <alignment horizontal="center" vertical="center" wrapText="1"/>
    </xf>
    <xf numFmtId="0" fontId="14" fillId="0" borderId="1" xfId="0" applyFont="1" applyBorder="1" applyAlignment="1">
      <alignment horizontal="center" vertical="center"/>
    </xf>
    <xf numFmtId="0" fontId="14" fillId="0" borderId="1" xfId="0" quotePrefix="1" applyFont="1" applyBorder="1" applyAlignment="1">
      <alignment horizontal="center" vertical="center"/>
    </xf>
    <xf numFmtId="0" fontId="14" fillId="0" borderId="1" xfId="0" applyFont="1" applyBorder="1" applyAlignment="1">
      <alignment vertical="center" wrapText="1"/>
    </xf>
    <xf numFmtId="0" fontId="14" fillId="0" borderId="1" xfId="0" applyFont="1" applyBorder="1" applyAlignment="1">
      <alignment vertical="center"/>
    </xf>
    <xf numFmtId="164" fontId="14" fillId="0" borderId="1" xfId="1" applyNumberFormat="1" applyFont="1" applyBorder="1" applyAlignment="1">
      <alignment vertical="center"/>
    </xf>
    <xf numFmtId="3" fontId="14" fillId="0" borderId="1" xfId="0" applyNumberFormat="1" applyFont="1" applyBorder="1" applyAlignment="1">
      <alignment vertical="center"/>
    </xf>
    <xf numFmtId="43" fontId="14" fillId="0" borderId="1" xfId="0" applyNumberFormat="1" applyFont="1" applyBorder="1" applyAlignment="1">
      <alignment vertical="center"/>
    </xf>
    <xf numFmtId="164" fontId="14" fillId="0" borderId="1" xfId="0" applyNumberFormat="1" applyFont="1" applyBorder="1" applyAlignment="1">
      <alignment vertical="center"/>
    </xf>
    <xf numFmtId="43" fontId="12" fillId="0" borderId="1" xfId="0" applyNumberFormat="1" applyFont="1" applyFill="1" applyBorder="1" applyAlignment="1">
      <alignment horizontal="center" vertical="center" wrapText="1"/>
    </xf>
    <xf numFmtId="164" fontId="14" fillId="0" borderId="1" xfId="1" applyNumberFormat="1" applyFont="1" applyBorder="1" applyAlignment="1">
      <alignment horizontal="right" vertical="center"/>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1" fillId="0" borderId="1" xfId="0" applyFont="1" applyFill="1" applyBorder="1" applyAlignment="1">
      <alignment horizontal="left" vertical="center" wrapText="1"/>
    </xf>
    <xf numFmtId="3" fontId="12" fillId="0" borderId="5" xfId="0" applyNumberFormat="1" applyFont="1" applyFill="1" applyBorder="1" applyAlignment="1">
      <alignment horizontal="center" vertical="center" wrapText="1"/>
    </xf>
    <xf numFmtId="0" fontId="12" fillId="0" borderId="4"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4" fillId="2" borderId="0" xfId="0" applyFont="1" applyFill="1" applyAlignment="1">
      <alignment horizontal="center" vertical="center"/>
    </xf>
    <xf numFmtId="0" fontId="7" fillId="2" borderId="0" xfId="0" applyFont="1" applyFill="1" applyAlignment="1">
      <alignment horizontal="center" vertical="center" wrapText="1"/>
    </xf>
    <xf numFmtId="0" fontId="4" fillId="2" borderId="0" xfId="0" applyFont="1" applyFill="1" applyAlignment="1">
      <alignment horizontal="left" vertical="center" wrapText="1"/>
    </xf>
    <xf numFmtId="0" fontId="4" fillId="2" borderId="0" xfId="0" applyFont="1" applyFill="1" applyAlignment="1">
      <alignment horizontal="left" vertical="center"/>
    </xf>
    <xf numFmtId="164" fontId="5" fillId="0" borderId="0" xfId="1" applyNumberFormat="1" applyFont="1" applyFill="1" applyAlignment="1">
      <alignment vertical="center"/>
    </xf>
    <xf numFmtId="3" fontId="14" fillId="0" borderId="1" xfId="0" applyNumberFormat="1" applyFont="1" applyFill="1" applyBorder="1" applyAlignment="1">
      <alignment vertical="center"/>
    </xf>
    <xf numFmtId="164" fontId="14" fillId="0" borderId="1" xfId="1" applyNumberFormat="1" applyFont="1" applyFill="1" applyBorder="1" applyAlignment="1">
      <alignment vertical="center"/>
    </xf>
    <xf numFmtId="0" fontId="14" fillId="0" borderId="1" xfId="0" applyFont="1" applyFill="1" applyBorder="1" applyAlignment="1">
      <alignment vertical="center"/>
    </xf>
    <xf numFmtId="164" fontId="14" fillId="0" borderId="1" xfId="0" applyNumberFormat="1" applyFont="1" applyFill="1" applyBorder="1" applyAlignment="1">
      <alignment vertical="center"/>
    </xf>
    <xf numFmtId="164" fontId="12" fillId="0" borderId="1" xfId="1" applyNumberFormat="1" applyFont="1" applyFill="1" applyBorder="1" applyAlignment="1">
      <alignment vertical="center" wrapText="1"/>
    </xf>
    <xf numFmtId="164" fontId="8" fillId="0" borderId="0" xfId="1" applyNumberFormat="1" applyFont="1" applyFill="1" applyAlignment="1">
      <alignment vertical="center"/>
    </xf>
    <xf numFmtId="0" fontId="5" fillId="0" borderId="0" xfId="0" applyFont="1" applyAlignment="1">
      <alignment horizontal="center" wrapText="1"/>
    </xf>
    <xf numFmtId="0" fontId="5" fillId="0" borderId="0" xfId="0" applyFont="1" applyAlignment="1">
      <alignment horizontal="center"/>
    </xf>
    <xf numFmtId="164" fontId="5" fillId="0" borderId="0" xfId="1" applyNumberFormat="1" applyFont="1" applyAlignment="1">
      <alignment horizontal="center" vertical="center"/>
    </xf>
    <xf numFmtId="43" fontId="5" fillId="0" borderId="0" xfId="1" applyNumberFormat="1" applyFont="1"/>
    <xf numFmtId="0" fontId="16" fillId="0" borderId="0" xfId="0" applyFont="1"/>
    <xf numFmtId="0" fontId="4" fillId="0" borderId="0" xfId="0" applyFont="1" applyAlignment="1">
      <alignment horizontal="center" vertical="center"/>
    </xf>
    <xf numFmtId="0" fontId="4" fillId="0" borderId="0" xfId="0" applyFont="1" applyAlignment="1">
      <alignment horizontal="center"/>
    </xf>
    <xf numFmtId="0" fontId="10" fillId="0" borderId="0" xfId="0" applyFont="1" applyAlignment="1">
      <alignment horizontal="center" vertical="center" wrapText="1"/>
    </xf>
    <xf numFmtId="0" fontId="9" fillId="0" borderId="0" xfId="0" applyFont="1" applyAlignment="1">
      <alignment horizontal="center"/>
    </xf>
    <xf numFmtId="0" fontId="10" fillId="0" borderId="0" xfId="0" applyFont="1"/>
    <xf numFmtId="0" fontId="9" fillId="0" borderId="0" xfId="0" applyFont="1" applyAlignment="1">
      <alignment vertical="center"/>
    </xf>
    <xf numFmtId="0" fontId="17" fillId="3" borderId="1" xfId="0" applyFont="1" applyFill="1" applyBorder="1" applyAlignment="1">
      <alignment vertical="center" wrapText="1"/>
    </xf>
    <xf numFmtId="0" fontId="17" fillId="3" borderId="1" xfId="0" applyFont="1" applyFill="1" applyBorder="1" applyAlignment="1">
      <alignment horizontal="center" vertical="center" wrapText="1"/>
    </xf>
    <xf numFmtId="165" fontId="17" fillId="3" borderId="1" xfId="1" applyNumberFormat="1" applyFont="1" applyFill="1" applyBorder="1" applyAlignment="1">
      <alignment vertical="center" wrapText="1"/>
    </xf>
    <xf numFmtId="165" fontId="16" fillId="0" borderId="1" xfId="1" applyNumberFormat="1" applyFont="1" applyFill="1" applyBorder="1" applyAlignment="1">
      <alignment vertical="center" wrapText="1"/>
    </xf>
    <xf numFmtId="0" fontId="9" fillId="2" borderId="0" xfId="0" applyFont="1" applyFill="1"/>
    <xf numFmtId="0" fontId="4" fillId="2" borderId="0" xfId="0" applyFont="1" applyFill="1"/>
    <xf numFmtId="0" fontId="16" fillId="2" borderId="0" xfId="0" applyFont="1" applyFill="1"/>
    <xf numFmtId="0" fontId="4" fillId="0" borderId="0" xfId="0" applyFont="1"/>
    <xf numFmtId="0" fontId="5" fillId="0" borderId="0" xfId="0" applyFont="1"/>
    <xf numFmtId="0" fontId="8" fillId="0" borderId="0" xfId="0" applyFont="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xf>
    <xf numFmtId="43" fontId="4" fillId="0" borderId="0" xfId="1" applyNumberFormat="1" applyFont="1" applyAlignment="1">
      <alignment horizontal="center"/>
    </xf>
    <xf numFmtId="43" fontId="8" fillId="0" borderId="0" xfId="1" applyNumberFormat="1" applyFont="1"/>
    <xf numFmtId="0" fontId="8" fillId="0" borderId="0" xfId="0" applyFont="1"/>
  </cellXfs>
  <cellStyles count="4">
    <cellStyle name="Comma" xfId="1" builtinId="3"/>
    <cellStyle name="Normal" xfId="0" builtinId="0"/>
    <cellStyle name="Normal 2" xfId="2"/>
    <cellStyle name="Normal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295275</xdr:colOff>
      <xdr:row>0</xdr:row>
      <xdr:rowOff>552450</xdr:rowOff>
    </xdr:from>
    <xdr:to>
      <xdr:col>2</xdr:col>
      <xdr:colOff>619125</xdr:colOff>
      <xdr:row>0</xdr:row>
      <xdr:rowOff>552451</xdr:rowOff>
    </xdr:to>
    <xdr:cxnSp macro="">
      <xdr:nvCxnSpPr>
        <xdr:cNvPr id="3" name="Straight Connector 2"/>
        <xdr:cNvCxnSpPr/>
      </xdr:nvCxnSpPr>
      <xdr:spPr>
        <a:xfrm>
          <a:off x="771525" y="552450"/>
          <a:ext cx="1019175" cy="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7"/>
  <sheetViews>
    <sheetView tabSelected="1" showWhiteSpace="0" zoomScale="80" zoomScaleNormal="80" zoomScalePageLayoutView="55" workbookViewId="0">
      <pane ySplit="5" topLeftCell="A54" activePane="bottomLeft" state="frozen"/>
      <selection pane="bottomLeft" activeCell="F60" sqref="F60"/>
    </sheetView>
  </sheetViews>
  <sheetFormatPr defaultRowHeight="18" x14ac:dyDescent="0.35"/>
  <cols>
    <col min="1" max="1" width="7" style="103" customWidth="1"/>
    <col min="2" max="2" width="10.109375" style="103" bestFit="1" customWidth="1"/>
    <col min="3" max="3" width="33.33203125" style="104" customWidth="1"/>
    <col min="4" max="4" width="50" style="105" customWidth="1"/>
    <col min="5" max="5" width="19" style="106" customWidth="1"/>
    <col min="6" max="6" width="28.109375" style="85" customWidth="1"/>
    <col min="7" max="7" width="14" style="5" customWidth="1"/>
    <col min="8" max="8" width="14" style="82" customWidth="1"/>
    <col min="9" max="9" width="14.33203125" style="5" customWidth="1"/>
    <col min="10" max="10" width="11.88671875" style="108" customWidth="1"/>
    <col min="11" max="11" width="23.33203125" style="103" customWidth="1"/>
    <col min="12" max="12" width="14.6640625" style="109" customWidth="1"/>
    <col min="13" max="16384" width="8.88671875" style="2"/>
  </cols>
  <sheetData>
    <row r="1" spans="1:13" s="87" customFormat="1" ht="48" customHeight="1" x14ac:dyDescent="0.35">
      <c r="A1" s="74" t="s">
        <v>239</v>
      </c>
      <c r="B1" s="75"/>
      <c r="C1" s="75"/>
      <c r="D1" s="83"/>
      <c r="E1" s="84"/>
      <c r="F1" s="85"/>
      <c r="G1" s="4"/>
      <c r="H1" s="76"/>
      <c r="I1" s="4"/>
      <c r="J1" s="86"/>
      <c r="K1" s="72" t="s">
        <v>234</v>
      </c>
      <c r="L1" s="72"/>
    </row>
    <row r="2" spans="1:13" s="87" customFormat="1" ht="27" customHeight="1" x14ac:dyDescent="0.3">
      <c r="A2" s="88" t="s">
        <v>235</v>
      </c>
      <c r="B2" s="88"/>
      <c r="C2" s="88"/>
      <c r="D2" s="88"/>
      <c r="E2" s="88"/>
      <c r="F2" s="88"/>
      <c r="G2" s="88"/>
      <c r="H2" s="88"/>
      <c r="I2" s="88"/>
      <c r="J2" s="88"/>
      <c r="K2" s="88"/>
      <c r="L2" s="88"/>
    </row>
    <row r="3" spans="1:13" s="87" customFormat="1" ht="27" customHeight="1" x14ac:dyDescent="0.3">
      <c r="A3" s="73" t="s">
        <v>212</v>
      </c>
      <c r="B3" s="73"/>
      <c r="C3" s="73"/>
      <c r="D3" s="73"/>
      <c r="E3" s="73"/>
      <c r="F3" s="73"/>
      <c r="G3" s="73"/>
      <c r="H3" s="73"/>
      <c r="I3" s="73"/>
      <c r="J3" s="73"/>
      <c r="K3" s="73"/>
      <c r="L3" s="73"/>
      <c r="M3" s="1"/>
    </row>
    <row r="4" spans="1:13" s="87" customFormat="1" ht="9" customHeight="1" x14ac:dyDescent="0.3">
      <c r="A4" s="89"/>
      <c r="B4" s="89"/>
      <c r="C4" s="89"/>
      <c r="D4" s="89"/>
      <c r="E4" s="89"/>
      <c r="F4" s="89"/>
      <c r="G4" s="89"/>
      <c r="H4" s="89"/>
      <c r="I4" s="89"/>
      <c r="J4" s="89"/>
      <c r="K4" s="89"/>
      <c r="L4" s="89"/>
    </row>
    <row r="5" spans="1:13" s="90" customFormat="1" ht="85.2" customHeight="1" x14ac:dyDescent="0.3">
      <c r="A5" s="7" t="s">
        <v>0</v>
      </c>
      <c r="B5" s="7" t="s">
        <v>1</v>
      </c>
      <c r="C5" s="7" t="s">
        <v>2</v>
      </c>
      <c r="D5" s="7" t="s">
        <v>3</v>
      </c>
      <c r="E5" s="7" t="s">
        <v>4</v>
      </c>
      <c r="F5" s="8" t="s">
        <v>145</v>
      </c>
      <c r="G5" s="8" t="s">
        <v>146</v>
      </c>
      <c r="H5" s="8" t="s">
        <v>147</v>
      </c>
      <c r="I5" s="8" t="s">
        <v>5</v>
      </c>
      <c r="J5" s="44" t="s">
        <v>6</v>
      </c>
      <c r="K5" s="7" t="s">
        <v>7</v>
      </c>
      <c r="L5" s="7" t="s">
        <v>8</v>
      </c>
    </row>
    <row r="6" spans="1:13" s="91" customFormat="1" ht="21.6" customHeight="1" x14ac:dyDescent="0.3">
      <c r="A6" s="9" t="s">
        <v>9</v>
      </c>
      <c r="B6" s="9" t="s">
        <v>10</v>
      </c>
      <c r="C6" s="10" t="s">
        <v>11</v>
      </c>
      <c r="D6" s="11" t="s">
        <v>12</v>
      </c>
      <c r="E6" s="12" t="s">
        <v>13</v>
      </c>
      <c r="F6" s="13" t="s">
        <v>14</v>
      </c>
      <c r="G6" s="13" t="s">
        <v>15</v>
      </c>
      <c r="H6" s="13" t="s">
        <v>16</v>
      </c>
      <c r="I6" s="14" t="s">
        <v>17</v>
      </c>
      <c r="J6" s="45" t="s">
        <v>18</v>
      </c>
      <c r="K6" s="9" t="s">
        <v>19</v>
      </c>
      <c r="L6" s="12" t="s">
        <v>20</v>
      </c>
    </row>
    <row r="7" spans="1:13" s="92" customFormat="1" ht="24.6" customHeight="1" x14ac:dyDescent="0.3">
      <c r="A7" s="15" t="s">
        <v>21</v>
      </c>
      <c r="B7" s="16">
        <v>1</v>
      </c>
      <c r="C7" s="40" t="s">
        <v>22</v>
      </c>
      <c r="D7" s="41"/>
      <c r="E7" s="17"/>
      <c r="F7" s="18"/>
      <c r="G7" s="19"/>
      <c r="H7" s="19"/>
      <c r="I7" s="20"/>
      <c r="J7" s="46"/>
      <c r="K7" s="15"/>
      <c r="L7" s="21"/>
    </row>
    <row r="8" spans="1:13" s="93" customFormat="1" ht="25.8" customHeight="1" x14ac:dyDescent="0.3">
      <c r="A8" s="51">
        <v>1</v>
      </c>
      <c r="B8" s="52" t="s">
        <v>214</v>
      </c>
      <c r="C8" s="53" t="s">
        <v>23</v>
      </c>
      <c r="D8" s="53"/>
      <c r="E8" s="54"/>
      <c r="F8" s="55"/>
      <c r="G8" s="55"/>
      <c r="H8" s="77"/>
      <c r="I8" s="56"/>
      <c r="J8" s="57"/>
      <c r="K8" s="63"/>
      <c r="L8" s="23"/>
    </row>
    <row r="9" spans="1:13" s="93" customFormat="1" ht="25.2" customHeight="1" x14ac:dyDescent="0.3">
      <c r="A9" s="51" t="s">
        <v>206</v>
      </c>
      <c r="B9" s="52" t="s">
        <v>56</v>
      </c>
      <c r="C9" s="53" t="s">
        <v>89</v>
      </c>
      <c r="D9" s="53" t="s">
        <v>93</v>
      </c>
      <c r="E9" s="54" t="s">
        <v>52</v>
      </c>
      <c r="F9" s="55">
        <v>14000</v>
      </c>
      <c r="G9" s="56">
        <v>14000</v>
      </c>
      <c r="H9" s="77">
        <v>14000</v>
      </c>
      <c r="I9" s="56">
        <f t="shared" ref="I9:I63" si="0">H9-G9</f>
        <v>0</v>
      </c>
      <c r="J9" s="57">
        <f t="shared" ref="J9:J64" si="1">I9*100/G9</f>
        <v>0</v>
      </c>
      <c r="K9" s="66" t="s">
        <v>232</v>
      </c>
      <c r="L9" s="23"/>
    </row>
    <row r="10" spans="1:13" s="93" customFormat="1" ht="27.6" customHeight="1" x14ac:dyDescent="0.3">
      <c r="A10" s="51">
        <v>2</v>
      </c>
      <c r="B10" s="52" t="s">
        <v>215</v>
      </c>
      <c r="C10" s="53" t="s">
        <v>87</v>
      </c>
      <c r="D10" s="53"/>
      <c r="E10" s="54"/>
      <c r="F10" s="55"/>
      <c r="G10" s="56"/>
      <c r="H10" s="77"/>
      <c r="I10" s="56">
        <f t="shared" si="0"/>
        <v>0</v>
      </c>
      <c r="J10" s="57"/>
      <c r="K10" s="66"/>
      <c r="L10" s="23"/>
    </row>
    <row r="11" spans="1:13" s="93" customFormat="1" ht="33" customHeight="1" x14ac:dyDescent="0.3">
      <c r="A11" s="51" t="s">
        <v>86</v>
      </c>
      <c r="B11" s="52" t="s">
        <v>56</v>
      </c>
      <c r="C11" s="53" t="s">
        <v>88</v>
      </c>
      <c r="D11" s="53" t="s">
        <v>92</v>
      </c>
      <c r="E11" s="54" t="s">
        <v>52</v>
      </c>
      <c r="F11" s="55">
        <v>15000</v>
      </c>
      <c r="G11" s="56">
        <v>14800</v>
      </c>
      <c r="H11" s="77">
        <v>14800</v>
      </c>
      <c r="I11" s="56">
        <f t="shared" si="0"/>
        <v>0</v>
      </c>
      <c r="J11" s="57">
        <f t="shared" si="1"/>
        <v>0</v>
      </c>
      <c r="K11" s="66"/>
      <c r="L11" s="23"/>
    </row>
    <row r="12" spans="1:13" s="93" customFormat="1" ht="30.75" customHeight="1" x14ac:dyDescent="0.3">
      <c r="A12" s="51" t="s">
        <v>207</v>
      </c>
      <c r="B12" s="52" t="s">
        <v>56</v>
      </c>
      <c r="C12" s="53" t="s">
        <v>89</v>
      </c>
      <c r="D12" s="53" t="s">
        <v>92</v>
      </c>
      <c r="E12" s="54" t="s">
        <v>52</v>
      </c>
      <c r="F12" s="55">
        <v>20000</v>
      </c>
      <c r="G12" s="56">
        <v>19800</v>
      </c>
      <c r="H12" s="77">
        <v>19800</v>
      </c>
      <c r="I12" s="56">
        <f t="shared" si="0"/>
        <v>0</v>
      </c>
      <c r="J12" s="57">
        <f t="shared" si="1"/>
        <v>0</v>
      </c>
      <c r="K12" s="66"/>
      <c r="L12" s="23"/>
    </row>
    <row r="13" spans="1:13" s="93" customFormat="1" ht="33" customHeight="1" x14ac:dyDescent="0.3">
      <c r="A13" s="51">
        <v>3</v>
      </c>
      <c r="B13" s="52" t="s">
        <v>216</v>
      </c>
      <c r="C13" s="53" t="s">
        <v>24</v>
      </c>
      <c r="D13" s="53"/>
      <c r="E13" s="54" t="s">
        <v>52</v>
      </c>
      <c r="F13" s="55">
        <v>72000</v>
      </c>
      <c r="G13" s="55">
        <v>69000</v>
      </c>
      <c r="H13" s="78">
        <v>64000</v>
      </c>
      <c r="I13" s="56">
        <f t="shared" si="0"/>
        <v>-5000</v>
      </c>
      <c r="J13" s="57">
        <f t="shared" si="1"/>
        <v>-7.2463768115942031</v>
      </c>
      <c r="K13" s="66"/>
      <c r="L13" s="23"/>
    </row>
    <row r="14" spans="1:13" s="93" customFormat="1" ht="36" x14ac:dyDescent="0.3">
      <c r="A14" s="51">
        <v>4</v>
      </c>
      <c r="B14" s="52" t="s">
        <v>217</v>
      </c>
      <c r="C14" s="53" t="s">
        <v>25</v>
      </c>
      <c r="D14" s="53"/>
      <c r="E14" s="54" t="s">
        <v>52</v>
      </c>
      <c r="F14" s="55">
        <v>120000</v>
      </c>
      <c r="G14" s="55">
        <f>123000</f>
        <v>123000</v>
      </c>
      <c r="H14" s="78">
        <f>120000</f>
        <v>120000</v>
      </c>
      <c r="I14" s="56">
        <f t="shared" si="0"/>
        <v>-3000</v>
      </c>
      <c r="J14" s="57">
        <f t="shared" si="1"/>
        <v>-2.4390243902439024</v>
      </c>
      <c r="K14" s="66"/>
      <c r="L14" s="23"/>
    </row>
    <row r="15" spans="1:13" s="93" customFormat="1" ht="33" customHeight="1" x14ac:dyDescent="0.3">
      <c r="A15" s="51">
        <v>5</v>
      </c>
      <c r="B15" s="52" t="s">
        <v>218</v>
      </c>
      <c r="C15" s="53" t="s">
        <v>26</v>
      </c>
      <c r="D15" s="53" t="s">
        <v>44</v>
      </c>
      <c r="E15" s="54" t="s">
        <v>52</v>
      </c>
      <c r="F15" s="55">
        <v>240000</v>
      </c>
      <c r="G15" s="55">
        <f>223000</f>
        <v>223000</v>
      </c>
      <c r="H15" s="78">
        <v>240000</v>
      </c>
      <c r="I15" s="56">
        <f t="shared" si="0"/>
        <v>17000</v>
      </c>
      <c r="J15" s="57">
        <f t="shared" si="1"/>
        <v>7.623318385650224</v>
      </c>
      <c r="K15" s="66"/>
      <c r="L15" s="23"/>
    </row>
    <row r="16" spans="1:13" s="93" customFormat="1" ht="33" customHeight="1" x14ac:dyDescent="0.3">
      <c r="A16" s="51">
        <v>6</v>
      </c>
      <c r="B16" s="52" t="s">
        <v>219</v>
      </c>
      <c r="C16" s="53" t="s">
        <v>27</v>
      </c>
      <c r="D16" s="53" t="s">
        <v>45</v>
      </c>
      <c r="E16" s="54" t="s">
        <v>52</v>
      </c>
      <c r="F16" s="55">
        <v>240000</v>
      </c>
      <c r="G16" s="55">
        <v>230000</v>
      </c>
      <c r="H16" s="78">
        <v>240000</v>
      </c>
      <c r="I16" s="56">
        <f t="shared" si="0"/>
        <v>10000</v>
      </c>
      <c r="J16" s="57">
        <f t="shared" si="1"/>
        <v>4.3478260869565215</v>
      </c>
      <c r="K16" s="66"/>
      <c r="L16" s="23"/>
    </row>
    <row r="17" spans="1:12" s="93" customFormat="1" ht="33" customHeight="1" x14ac:dyDescent="0.3">
      <c r="A17" s="51">
        <v>7</v>
      </c>
      <c r="B17" s="52" t="s">
        <v>220</v>
      </c>
      <c r="C17" s="53" t="s">
        <v>28</v>
      </c>
      <c r="D17" s="53" t="s">
        <v>46</v>
      </c>
      <c r="E17" s="54" t="s">
        <v>52</v>
      </c>
      <c r="F17" s="55">
        <v>100000</v>
      </c>
      <c r="G17" s="55">
        <v>100000</v>
      </c>
      <c r="H17" s="78">
        <v>100000</v>
      </c>
      <c r="I17" s="56">
        <f t="shared" si="0"/>
        <v>0</v>
      </c>
      <c r="J17" s="57">
        <f t="shared" si="1"/>
        <v>0</v>
      </c>
      <c r="K17" s="66"/>
      <c r="L17" s="23"/>
    </row>
    <row r="18" spans="1:12" s="93" customFormat="1" ht="27" customHeight="1" x14ac:dyDescent="0.3">
      <c r="A18" s="51" t="s">
        <v>208</v>
      </c>
      <c r="B18" s="52" t="s">
        <v>56</v>
      </c>
      <c r="C18" s="53" t="s">
        <v>192</v>
      </c>
      <c r="D18" s="53" t="s">
        <v>46</v>
      </c>
      <c r="E18" s="54" t="s">
        <v>52</v>
      </c>
      <c r="F18" s="55">
        <v>11000</v>
      </c>
      <c r="G18" s="55">
        <f>110000</f>
        <v>110000</v>
      </c>
      <c r="H18" s="78">
        <f>110000</f>
        <v>110000</v>
      </c>
      <c r="I18" s="56">
        <f t="shared" si="0"/>
        <v>0</v>
      </c>
      <c r="J18" s="57">
        <f t="shared" si="1"/>
        <v>0</v>
      </c>
      <c r="K18" s="66"/>
      <c r="L18" s="23"/>
    </row>
    <row r="19" spans="1:12" s="93" customFormat="1" ht="27" customHeight="1" x14ac:dyDescent="0.3">
      <c r="A19" s="51" t="s">
        <v>209</v>
      </c>
      <c r="B19" s="52" t="s">
        <v>56</v>
      </c>
      <c r="C19" s="53" t="s">
        <v>193</v>
      </c>
      <c r="D19" s="53" t="s">
        <v>46</v>
      </c>
      <c r="E19" s="54" t="s">
        <v>52</v>
      </c>
      <c r="F19" s="55">
        <v>95000</v>
      </c>
      <c r="G19" s="55">
        <f>(95000+110000+95000)/3</f>
        <v>100000</v>
      </c>
      <c r="H19" s="78">
        <f>(95000+110000+95000)/3</f>
        <v>100000</v>
      </c>
      <c r="I19" s="56">
        <f t="shared" si="0"/>
        <v>0</v>
      </c>
      <c r="J19" s="57">
        <f t="shared" si="1"/>
        <v>0</v>
      </c>
      <c r="K19" s="66"/>
      <c r="L19" s="23"/>
    </row>
    <row r="20" spans="1:12" s="93" customFormat="1" ht="36" x14ac:dyDescent="0.3">
      <c r="A20" s="51">
        <v>8</v>
      </c>
      <c r="B20" s="52" t="s">
        <v>221</v>
      </c>
      <c r="C20" s="53" t="s">
        <v>29</v>
      </c>
      <c r="D20" s="53" t="s">
        <v>47</v>
      </c>
      <c r="E20" s="54" t="s">
        <v>52</v>
      </c>
      <c r="F20" s="60"/>
      <c r="G20" s="55">
        <v>100000</v>
      </c>
      <c r="H20" s="78">
        <v>90000</v>
      </c>
      <c r="I20" s="56">
        <f t="shared" si="0"/>
        <v>-10000</v>
      </c>
      <c r="J20" s="57">
        <f t="shared" si="1"/>
        <v>-10</v>
      </c>
      <c r="K20" s="66"/>
      <c r="L20" s="23"/>
    </row>
    <row r="21" spans="1:12" s="93" customFormat="1" ht="33" customHeight="1" x14ac:dyDescent="0.3">
      <c r="A21" s="51">
        <v>9</v>
      </c>
      <c r="B21" s="52" t="s">
        <v>222</v>
      </c>
      <c r="C21" s="53" t="s">
        <v>30</v>
      </c>
      <c r="D21" s="53" t="s">
        <v>48</v>
      </c>
      <c r="E21" s="54" t="s">
        <v>52</v>
      </c>
      <c r="F21" s="55">
        <v>60000</v>
      </c>
      <c r="G21" s="54">
        <v>60000</v>
      </c>
      <c r="H21" s="79">
        <v>60000</v>
      </c>
      <c r="I21" s="56">
        <f t="shared" si="0"/>
        <v>0</v>
      </c>
      <c r="J21" s="57">
        <f t="shared" si="1"/>
        <v>0</v>
      </c>
      <c r="K21" s="66"/>
      <c r="L21" s="23"/>
    </row>
    <row r="22" spans="1:12" s="93" customFormat="1" ht="33" customHeight="1" x14ac:dyDescent="0.3">
      <c r="A22" s="51">
        <v>10</v>
      </c>
      <c r="B22" s="52" t="s">
        <v>223</v>
      </c>
      <c r="C22" s="53" t="s">
        <v>31</v>
      </c>
      <c r="D22" s="53" t="s">
        <v>48</v>
      </c>
      <c r="E22" s="54" t="s">
        <v>52</v>
      </c>
      <c r="F22" s="55">
        <v>60000</v>
      </c>
      <c r="G22" s="55">
        <v>65000</v>
      </c>
      <c r="H22" s="78">
        <v>60000</v>
      </c>
      <c r="I22" s="56">
        <f t="shared" si="0"/>
        <v>-5000</v>
      </c>
      <c r="J22" s="57">
        <f t="shared" si="1"/>
        <v>-7.6923076923076925</v>
      </c>
      <c r="K22" s="66"/>
      <c r="L22" s="63"/>
    </row>
    <row r="23" spans="1:12" s="93" customFormat="1" ht="33" customHeight="1" x14ac:dyDescent="0.3">
      <c r="A23" s="51">
        <v>11</v>
      </c>
      <c r="B23" s="52" t="s">
        <v>224</v>
      </c>
      <c r="C23" s="53" t="s">
        <v>32</v>
      </c>
      <c r="D23" s="53" t="s">
        <v>49</v>
      </c>
      <c r="E23" s="54" t="s">
        <v>52</v>
      </c>
      <c r="F23" s="55"/>
      <c r="G23" s="55">
        <v>165000</v>
      </c>
      <c r="H23" s="78">
        <v>155000</v>
      </c>
      <c r="I23" s="56">
        <f t="shared" si="0"/>
        <v>-10000</v>
      </c>
      <c r="J23" s="57">
        <f t="shared" si="1"/>
        <v>-6.0606060606060606</v>
      </c>
      <c r="K23" s="66"/>
      <c r="L23" s="23"/>
    </row>
    <row r="24" spans="1:12" s="93" customFormat="1" ht="33" customHeight="1" x14ac:dyDescent="0.3">
      <c r="A24" s="51">
        <v>12</v>
      </c>
      <c r="B24" s="52" t="s">
        <v>225</v>
      </c>
      <c r="C24" s="53" t="s">
        <v>33</v>
      </c>
      <c r="D24" s="53" t="s">
        <v>50</v>
      </c>
      <c r="E24" s="54" t="s">
        <v>52</v>
      </c>
      <c r="F24" s="55">
        <v>10000</v>
      </c>
      <c r="G24" s="58">
        <v>9000</v>
      </c>
      <c r="H24" s="80">
        <v>10625</v>
      </c>
      <c r="I24" s="56">
        <f t="shared" si="0"/>
        <v>1625</v>
      </c>
      <c r="J24" s="57">
        <f t="shared" si="1"/>
        <v>18.055555555555557</v>
      </c>
      <c r="K24" s="66"/>
      <c r="L24" s="23"/>
    </row>
    <row r="25" spans="1:12" s="93" customFormat="1" ht="33" customHeight="1" x14ac:dyDescent="0.3">
      <c r="A25" s="51">
        <v>13</v>
      </c>
      <c r="B25" s="52" t="s">
        <v>226</v>
      </c>
      <c r="C25" s="53" t="s">
        <v>34</v>
      </c>
      <c r="D25" s="53" t="s">
        <v>51</v>
      </c>
      <c r="E25" s="54" t="s">
        <v>52</v>
      </c>
      <c r="F25" s="55">
        <v>10000</v>
      </c>
      <c r="G25" s="58">
        <v>9000</v>
      </c>
      <c r="H25" s="80">
        <v>12889</v>
      </c>
      <c r="I25" s="56">
        <f t="shared" si="0"/>
        <v>3889</v>
      </c>
      <c r="J25" s="57">
        <f t="shared" si="1"/>
        <v>43.211111111111109</v>
      </c>
      <c r="K25" s="66"/>
      <c r="L25" s="23"/>
    </row>
    <row r="26" spans="1:12" s="93" customFormat="1" ht="33" customHeight="1" x14ac:dyDescent="0.3">
      <c r="A26" s="51">
        <v>14</v>
      </c>
      <c r="B26" s="52" t="s">
        <v>227</v>
      </c>
      <c r="C26" s="53" t="s">
        <v>35</v>
      </c>
      <c r="D26" s="53" t="s">
        <v>95</v>
      </c>
      <c r="E26" s="54" t="s">
        <v>52</v>
      </c>
      <c r="F26" s="55">
        <v>15000</v>
      </c>
      <c r="G26" s="58">
        <f>10000</f>
        <v>10000</v>
      </c>
      <c r="H26" s="80">
        <v>9600</v>
      </c>
      <c r="I26" s="56">
        <f t="shared" si="0"/>
        <v>-400</v>
      </c>
      <c r="J26" s="57">
        <f t="shared" si="1"/>
        <v>-4</v>
      </c>
      <c r="K26" s="66"/>
      <c r="L26" s="23"/>
    </row>
    <row r="27" spans="1:12" s="93" customFormat="1" ht="33" customHeight="1" x14ac:dyDescent="0.3">
      <c r="A27" s="51">
        <v>15</v>
      </c>
      <c r="B27" s="52" t="s">
        <v>228</v>
      </c>
      <c r="C27" s="53" t="s">
        <v>36</v>
      </c>
      <c r="D27" s="53" t="s">
        <v>94</v>
      </c>
      <c r="E27" s="54" t="s">
        <v>52</v>
      </c>
      <c r="F27" s="55" t="s">
        <v>233</v>
      </c>
      <c r="G27" s="58">
        <v>11500</v>
      </c>
      <c r="H27" s="80">
        <v>9500</v>
      </c>
      <c r="I27" s="56">
        <f t="shared" si="0"/>
        <v>-2000</v>
      </c>
      <c r="J27" s="57">
        <f t="shared" si="1"/>
        <v>-17.391304347826086</v>
      </c>
      <c r="K27" s="66"/>
      <c r="L27" s="23"/>
    </row>
    <row r="28" spans="1:12" s="93" customFormat="1" ht="33" customHeight="1" x14ac:dyDescent="0.3">
      <c r="A28" s="51">
        <v>16</v>
      </c>
      <c r="B28" s="52" t="s">
        <v>229</v>
      </c>
      <c r="C28" s="53" t="s">
        <v>54</v>
      </c>
      <c r="D28" s="53" t="s">
        <v>55</v>
      </c>
      <c r="E28" s="54" t="s">
        <v>52</v>
      </c>
      <c r="F28" s="55">
        <v>180000</v>
      </c>
      <c r="G28" s="56">
        <v>170000</v>
      </c>
      <c r="H28" s="77">
        <v>170000</v>
      </c>
      <c r="I28" s="56">
        <f t="shared" si="0"/>
        <v>0</v>
      </c>
      <c r="J28" s="57">
        <f t="shared" si="1"/>
        <v>0</v>
      </c>
      <c r="K28" s="66"/>
      <c r="L28" s="23"/>
    </row>
    <row r="29" spans="1:12" s="93" customFormat="1" ht="36" x14ac:dyDescent="0.3">
      <c r="A29" s="51">
        <v>17</v>
      </c>
      <c r="B29" s="52" t="s">
        <v>230</v>
      </c>
      <c r="C29" s="53" t="s">
        <v>53</v>
      </c>
      <c r="D29" s="53" t="s">
        <v>91</v>
      </c>
      <c r="E29" s="54" t="s">
        <v>52</v>
      </c>
      <c r="F29" s="55">
        <v>20000</v>
      </c>
      <c r="G29" s="56">
        <v>23000</v>
      </c>
      <c r="H29" s="77">
        <v>20500</v>
      </c>
      <c r="I29" s="56">
        <f t="shared" si="0"/>
        <v>-2500</v>
      </c>
      <c r="J29" s="57">
        <f t="shared" si="1"/>
        <v>-10.869565217391305</v>
      </c>
      <c r="K29" s="66"/>
      <c r="L29" s="23"/>
    </row>
    <row r="30" spans="1:12" s="93" customFormat="1" ht="23.25" customHeight="1" x14ac:dyDescent="0.3">
      <c r="A30" s="15" t="s">
        <v>41</v>
      </c>
      <c r="B30" s="16">
        <v>2</v>
      </c>
      <c r="C30" s="40" t="s">
        <v>42</v>
      </c>
      <c r="D30" s="41"/>
      <c r="E30" s="15"/>
      <c r="F30" s="19"/>
      <c r="G30" s="19"/>
      <c r="H30" s="19"/>
      <c r="I30" s="56">
        <f t="shared" si="0"/>
        <v>0</v>
      </c>
      <c r="J30" s="57"/>
      <c r="K30" s="63"/>
      <c r="L30" s="23"/>
    </row>
    <row r="31" spans="1:12" s="3" customFormat="1" ht="21.75" customHeight="1" x14ac:dyDescent="0.3">
      <c r="A31" s="64">
        <v>18</v>
      </c>
      <c r="B31" s="42">
        <v>2001</v>
      </c>
      <c r="C31" s="63" t="s">
        <v>74</v>
      </c>
      <c r="D31" s="63"/>
      <c r="E31" s="15"/>
      <c r="F31" s="19"/>
      <c r="G31" s="19"/>
      <c r="H31" s="19"/>
      <c r="I31" s="56">
        <f t="shared" si="0"/>
        <v>0</v>
      </c>
      <c r="J31" s="57"/>
      <c r="K31" s="15"/>
      <c r="L31" s="24"/>
    </row>
    <row r="32" spans="1:12" s="3" customFormat="1" ht="93.6" customHeight="1" x14ac:dyDescent="0.3">
      <c r="A32" s="64" t="s">
        <v>62</v>
      </c>
      <c r="B32" s="9" t="s">
        <v>56</v>
      </c>
      <c r="C32" s="63" t="s">
        <v>194</v>
      </c>
      <c r="D32" s="63" t="s">
        <v>197</v>
      </c>
      <c r="E32" s="63" t="s">
        <v>52</v>
      </c>
      <c r="F32" s="20">
        <v>12000</v>
      </c>
      <c r="G32" s="20">
        <v>11500</v>
      </c>
      <c r="H32" s="20">
        <v>11500</v>
      </c>
      <c r="I32" s="56">
        <f t="shared" si="0"/>
        <v>0</v>
      </c>
      <c r="J32" s="57">
        <f t="shared" si="1"/>
        <v>0</v>
      </c>
      <c r="K32" s="66" t="s">
        <v>231</v>
      </c>
      <c r="L32" s="24"/>
    </row>
    <row r="33" spans="1:12" s="93" customFormat="1" ht="77.25" customHeight="1" x14ac:dyDescent="0.3">
      <c r="A33" s="64" t="s">
        <v>63</v>
      </c>
      <c r="B33" s="9" t="s">
        <v>56</v>
      </c>
      <c r="C33" s="63" t="s">
        <v>195</v>
      </c>
      <c r="D33" s="63" t="s">
        <v>210</v>
      </c>
      <c r="E33" s="63" t="s">
        <v>52</v>
      </c>
      <c r="F33" s="20">
        <v>16000</v>
      </c>
      <c r="G33" s="20">
        <v>15000</v>
      </c>
      <c r="H33" s="20">
        <v>15000</v>
      </c>
      <c r="I33" s="56">
        <f t="shared" si="0"/>
        <v>0</v>
      </c>
      <c r="J33" s="57">
        <f t="shared" si="1"/>
        <v>0</v>
      </c>
      <c r="K33" s="66"/>
      <c r="L33" s="23"/>
    </row>
    <row r="34" spans="1:12" s="93" customFormat="1" ht="164.4" customHeight="1" x14ac:dyDescent="0.3">
      <c r="A34" s="64" t="s">
        <v>64</v>
      </c>
      <c r="B34" s="9" t="s">
        <v>56</v>
      </c>
      <c r="C34" s="63" t="s">
        <v>196</v>
      </c>
      <c r="D34" s="63" t="s">
        <v>211</v>
      </c>
      <c r="E34" s="63" t="s">
        <v>52</v>
      </c>
      <c r="F34" s="20">
        <v>18000</v>
      </c>
      <c r="G34" s="20">
        <v>17000</v>
      </c>
      <c r="H34" s="20">
        <v>17000</v>
      </c>
      <c r="I34" s="56">
        <f t="shared" si="0"/>
        <v>0</v>
      </c>
      <c r="J34" s="57">
        <f t="shared" si="1"/>
        <v>0</v>
      </c>
      <c r="K34" s="66"/>
      <c r="L34" s="23"/>
    </row>
    <row r="35" spans="1:12" s="93" customFormat="1" ht="27" customHeight="1" x14ac:dyDescent="0.3">
      <c r="A35" s="64" t="s">
        <v>64</v>
      </c>
      <c r="B35" s="9" t="s">
        <v>56</v>
      </c>
      <c r="C35" s="63" t="s">
        <v>37</v>
      </c>
      <c r="D35" s="63" t="s">
        <v>79</v>
      </c>
      <c r="E35" s="63" t="s">
        <v>52</v>
      </c>
      <c r="F35" s="22">
        <v>12000</v>
      </c>
      <c r="G35" s="22">
        <v>12000</v>
      </c>
      <c r="H35" s="20">
        <f t="shared" ref="H35:H36" si="2">F35</f>
        <v>12000</v>
      </c>
      <c r="I35" s="56">
        <f t="shared" si="0"/>
        <v>0</v>
      </c>
      <c r="J35" s="57">
        <f t="shared" si="1"/>
        <v>0</v>
      </c>
      <c r="K35" s="66"/>
      <c r="L35" s="23"/>
    </row>
    <row r="36" spans="1:12" s="93" customFormat="1" ht="32.4" customHeight="1" x14ac:dyDescent="0.3">
      <c r="A36" s="64" t="s">
        <v>65</v>
      </c>
      <c r="B36" s="9" t="s">
        <v>56</v>
      </c>
      <c r="C36" s="63" t="s">
        <v>38</v>
      </c>
      <c r="D36" s="63" t="s">
        <v>80</v>
      </c>
      <c r="E36" s="63" t="s">
        <v>52</v>
      </c>
      <c r="F36" s="22">
        <v>16000</v>
      </c>
      <c r="G36" s="22">
        <v>16000</v>
      </c>
      <c r="H36" s="20">
        <f t="shared" si="2"/>
        <v>16000</v>
      </c>
      <c r="I36" s="56">
        <f t="shared" si="0"/>
        <v>0</v>
      </c>
      <c r="J36" s="57">
        <f t="shared" si="1"/>
        <v>0</v>
      </c>
      <c r="K36" s="66"/>
      <c r="L36" s="23"/>
    </row>
    <row r="37" spans="1:12" s="93" customFormat="1" ht="64.8" customHeight="1" x14ac:dyDescent="0.3">
      <c r="A37" s="64" t="s">
        <v>75</v>
      </c>
      <c r="B37" s="9" t="s">
        <v>56</v>
      </c>
      <c r="C37" s="63" t="s">
        <v>39</v>
      </c>
      <c r="D37" s="10" t="s">
        <v>85</v>
      </c>
      <c r="E37" s="63" t="s">
        <v>52</v>
      </c>
      <c r="F37" s="22" t="s">
        <v>73</v>
      </c>
      <c r="G37" s="20">
        <f>(7000+20000)/2</f>
        <v>13500</v>
      </c>
      <c r="H37" s="20">
        <f>(7000+20000)/2</f>
        <v>13500</v>
      </c>
      <c r="I37" s="56">
        <f t="shared" si="0"/>
        <v>0</v>
      </c>
      <c r="J37" s="57">
        <f t="shared" si="1"/>
        <v>0</v>
      </c>
      <c r="K37" s="66"/>
      <c r="L37" s="23"/>
    </row>
    <row r="38" spans="1:12" s="93" customFormat="1" ht="25.8" customHeight="1" x14ac:dyDescent="0.3">
      <c r="A38" s="64">
        <v>19</v>
      </c>
      <c r="B38" s="9" t="s">
        <v>43</v>
      </c>
      <c r="C38" s="63" t="s">
        <v>57</v>
      </c>
      <c r="D38" s="63"/>
      <c r="E38" s="63"/>
      <c r="F38" s="25"/>
      <c r="G38" s="20"/>
      <c r="H38" s="20"/>
      <c r="I38" s="56">
        <f t="shared" si="0"/>
        <v>0</v>
      </c>
      <c r="J38" s="57"/>
      <c r="K38" s="66"/>
      <c r="L38" s="23"/>
    </row>
    <row r="39" spans="1:12" s="93" customFormat="1" ht="24.6" customHeight="1" x14ac:dyDescent="0.3">
      <c r="A39" s="64" t="s">
        <v>66</v>
      </c>
      <c r="B39" s="9" t="s">
        <v>56</v>
      </c>
      <c r="C39" s="63" t="s">
        <v>58</v>
      </c>
      <c r="D39" s="63" t="s">
        <v>81</v>
      </c>
      <c r="E39" s="63" t="s">
        <v>52</v>
      </c>
      <c r="F39" s="25" t="s">
        <v>70</v>
      </c>
      <c r="G39" s="20">
        <v>24000</v>
      </c>
      <c r="H39" s="20">
        <v>24000</v>
      </c>
      <c r="I39" s="56">
        <f t="shared" si="0"/>
        <v>0</v>
      </c>
      <c r="J39" s="57">
        <f t="shared" si="1"/>
        <v>0</v>
      </c>
      <c r="K39" s="66"/>
      <c r="L39" s="23"/>
    </row>
    <row r="40" spans="1:12" s="93" customFormat="1" ht="24.6" customHeight="1" x14ac:dyDescent="0.3">
      <c r="A40" s="64" t="s">
        <v>67</v>
      </c>
      <c r="B40" s="9" t="s">
        <v>56</v>
      </c>
      <c r="C40" s="63" t="s">
        <v>59</v>
      </c>
      <c r="D40" s="63" t="s">
        <v>82</v>
      </c>
      <c r="E40" s="63" t="s">
        <v>52</v>
      </c>
      <c r="F40" s="25" t="s">
        <v>71</v>
      </c>
      <c r="G40" s="20">
        <v>12000</v>
      </c>
      <c r="H40" s="20">
        <v>12000</v>
      </c>
      <c r="I40" s="56">
        <f t="shared" si="0"/>
        <v>0</v>
      </c>
      <c r="J40" s="57">
        <f t="shared" si="1"/>
        <v>0</v>
      </c>
      <c r="K40" s="66"/>
      <c r="L40" s="23"/>
    </row>
    <row r="41" spans="1:12" s="93" customFormat="1" ht="24.6" customHeight="1" x14ac:dyDescent="0.3">
      <c r="A41" s="64" t="s">
        <v>68</v>
      </c>
      <c r="B41" s="9" t="s">
        <v>56</v>
      </c>
      <c r="C41" s="63" t="s">
        <v>60</v>
      </c>
      <c r="D41" s="63" t="s">
        <v>84</v>
      </c>
      <c r="E41" s="63" t="s">
        <v>52</v>
      </c>
      <c r="F41" s="25" t="s">
        <v>72</v>
      </c>
      <c r="G41" s="20">
        <v>13000</v>
      </c>
      <c r="H41" s="20">
        <v>13000</v>
      </c>
      <c r="I41" s="56">
        <f t="shared" si="0"/>
        <v>0</v>
      </c>
      <c r="J41" s="57">
        <f t="shared" si="1"/>
        <v>0</v>
      </c>
      <c r="K41" s="66"/>
      <c r="L41" s="23"/>
    </row>
    <row r="42" spans="1:12" s="93" customFormat="1" ht="24.6" customHeight="1" x14ac:dyDescent="0.3">
      <c r="A42" s="64" t="s">
        <v>69</v>
      </c>
      <c r="B42" s="9" t="s">
        <v>56</v>
      </c>
      <c r="C42" s="63" t="s">
        <v>61</v>
      </c>
      <c r="D42" s="63" t="s">
        <v>83</v>
      </c>
      <c r="E42" s="63" t="s">
        <v>52</v>
      </c>
      <c r="F42" s="25" t="s">
        <v>71</v>
      </c>
      <c r="G42" s="20">
        <v>12000</v>
      </c>
      <c r="H42" s="20">
        <v>12000</v>
      </c>
      <c r="I42" s="56">
        <f t="shared" si="0"/>
        <v>0</v>
      </c>
      <c r="J42" s="57">
        <f t="shared" si="1"/>
        <v>0</v>
      </c>
      <c r="K42" s="66"/>
      <c r="L42" s="23"/>
    </row>
    <row r="43" spans="1:12" s="93" customFormat="1" ht="24.6" customHeight="1" x14ac:dyDescent="0.3">
      <c r="A43" s="64">
        <v>19.5</v>
      </c>
      <c r="B43" s="9" t="s">
        <v>43</v>
      </c>
      <c r="C43" s="63" t="s">
        <v>40</v>
      </c>
      <c r="D43" s="63" t="s">
        <v>76</v>
      </c>
      <c r="E43" s="63" t="s">
        <v>77</v>
      </c>
      <c r="F43" s="22" t="s">
        <v>78</v>
      </c>
      <c r="G43" s="22">
        <v>465000</v>
      </c>
      <c r="H43" s="22">
        <v>465000</v>
      </c>
      <c r="I43" s="56">
        <f t="shared" si="0"/>
        <v>0</v>
      </c>
      <c r="J43" s="57">
        <f t="shared" si="1"/>
        <v>0</v>
      </c>
      <c r="K43" s="66"/>
      <c r="L43" s="23"/>
    </row>
    <row r="44" spans="1:12" s="3" customFormat="1" ht="33" customHeight="1" x14ac:dyDescent="0.3">
      <c r="A44" s="15" t="s">
        <v>119</v>
      </c>
      <c r="B44" s="16">
        <v>3</v>
      </c>
      <c r="C44" s="68" t="s">
        <v>120</v>
      </c>
      <c r="D44" s="68"/>
      <c r="E44" s="7"/>
      <c r="F44" s="18"/>
      <c r="G44" s="18"/>
      <c r="H44" s="18"/>
      <c r="I44" s="56">
        <f t="shared" si="0"/>
        <v>0</v>
      </c>
      <c r="J44" s="57"/>
      <c r="K44" s="7"/>
      <c r="L44" s="24"/>
    </row>
    <row r="45" spans="1:12" s="3" customFormat="1" ht="28.5" customHeight="1" x14ac:dyDescent="0.3">
      <c r="A45" s="63">
        <v>20</v>
      </c>
      <c r="B45" s="26">
        <v>3001</v>
      </c>
      <c r="C45" s="27" t="s">
        <v>152</v>
      </c>
      <c r="D45" s="27" t="s">
        <v>153</v>
      </c>
      <c r="E45" s="63" t="s">
        <v>154</v>
      </c>
      <c r="F45" s="81">
        <v>82000</v>
      </c>
      <c r="G45" s="81">
        <v>82000</v>
      </c>
      <c r="H45" s="81">
        <v>85000</v>
      </c>
      <c r="I45" s="56">
        <f t="shared" si="0"/>
        <v>3000</v>
      </c>
      <c r="J45" s="57">
        <f t="shared" si="1"/>
        <v>3.6585365853658538</v>
      </c>
      <c r="K45" s="66" t="s">
        <v>166</v>
      </c>
      <c r="L45" s="24"/>
    </row>
    <row r="46" spans="1:12" s="3" customFormat="1" ht="27" customHeight="1" x14ac:dyDescent="0.3">
      <c r="A46" s="63">
        <v>21</v>
      </c>
      <c r="B46" s="26">
        <v>3002</v>
      </c>
      <c r="C46" s="27" t="s">
        <v>155</v>
      </c>
      <c r="D46" s="27" t="s">
        <v>153</v>
      </c>
      <c r="E46" s="63" t="s">
        <v>154</v>
      </c>
      <c r="F46" s="81">
        <v>83000</v>
      </c>
      <c r="G46" s="81">
        <v>83000</v>
      </c>
      <c r="H46" s="81">
        <v>82500</v>
      </c>
      <c r="I46" s="56">
        <f t="shared" si="0"/>
        <v>-500</v>
      </c>
      <c r="J46" s="57">
        <f t="shared" si="1"/>
        <v>-0.60240963855421692</v>
      </c>
      <c r="K46" s="66"/>
      <c r="L46" s="24"/>
    </row>
    <row r="47" spans="1:12" s="3" customFormat="1" ht="48" customHeight="1" x14ac:dyDescent="0.3">
      <c r="A47" s="63">
        <v>22</v>
      </c>
      <c r="B47" s="26">
        <v>3003</v>
      </c>
      <c r="C47" s="27" t="s">
        <v>156</v>
      </c>
      <c r="D47" s="27" t="s">
        <v>153</v>
      </c>
      <c r="E47" s="63" t="s">
        <v>154</v>
      </c>
      <c r="F47" s="81"/>
      <c r="G47" s="81"/>
      <c r="H47" s="81"/>
      <c r="I47" s="56">
        <f t="shared" si="0"/>
        <v>0</v>
      </c>
      <c r="J47" s="57"/>
      <c r="K47" s="66"/>
      <c r="L47" s="63" t="s">
        <v>165</v>
      </c>
    </row>
    <row r="48" spans="1:12" ht="27" customHeight="1" x14ac:dyDescent="0.3">
      <c r="A48" s="63">
        <v>23</v>
      </c>
      <c r="B48" s="26">
        <v>3004</v>
      </c>
      <c r="C48" s="94" t="s">
        <v>107</v>
      </c>
      <c r="D48" s="94" t="s">
        <v>108</v>
      </c>
      <c r="E48" s="95" t="s">
        <v>52</v>
      </c>
      <c r="F48" s="96">
        <v>14270</v>
      </c>
      <c r="G48" s="96">
        <v>14270</v>
      </c>
      <c r="H48" s="97">
        <v>13969</v>
      </c>
      <c r="I48" s="56">
        <f t="shared" si="0"/>
        <v>-301</v>
      </c>
      <c r="J48" s="57">
        <f t="shared" si="1"/>
        <v>-2.1093202522775054</v>
      </c>
      <c r="K48" s="66"/>
      <c r="L48" s="28"/>
    </row>
    <row r="49" spans="1:12" ht="27" customHeight="1" x14ac:dyDescent="0.3">
      <c r="A49" s="63">
        <v>24</v>
      </c>
      <c r="B49" s="26">
        <v>3005</v>
      </c>
      <c r="C49" s="94" t="s">
        <v>107</v>
      </c>
      <c r="D49" s="94" t="s">
        <v>109</v>
      </c>
      <c r="E49" s="95" t="s">
        <v>52</v>
      </c>
      <c r="F49" s="96">
        <v>14270</v>
      </c>
      <c r="G49" s="96">
        <v>14270</v>
      </c>
      <c r="H49" s="97">
        <v>13969</v>
      </c>
      <c r="I49" s="56">
        <f t="shared" si="0"/>
        <v>-301</v>
      </c>
      <c r="J49" s="57">
        <f t="shared" si="1"/>
        <v>-2.1093202522775054</v>
      </c>
      <c r="K49" s="66"/>
      <c r="L49" s="28"/>
    </row>
    <row r="50" spans="1:12" ht="27" customHeight="1" x14ac:dyDescent="0.3">
      <c r="A50" s="63">
        <v>25</v>
      </c>
      <c r="B50" s="26">
        <v>3006</v>
      </c>
      <c r="C50" s="94" t="s">
        <v>110</v>
      </c>
      <c r="D50" s="94" t="s">
        <v>111</v>
      </c>
      <c r="E50" s="95" t="s">
        <v>52</v>
      </c>
      <c r="F50" s="96">
        <v>14920</v>
      </c>
      <c r="G50" s="96">
        <v>14920</v>
      </c>
      <c r="H50" s="97">
        <v>14019</v>
      </c>
      <c r="I50" s="56">
        <f t="shared" si="0"/>
        <v>-901</v>
      </c>
      <c r="J50" s="57">
        <f t="shared" si="1"/>
        <v>-6.0388739946380694</v>
      </c>
      <c r="K50" s="66"/>
      <c r="L50" s="28"/>
    </row>
    <row r="51" spans="1:12" ht="38.4" customHeight="1" x14ac:dyDescent="0.3">
      <c r="A51" s="63">
        <v>26</v>
      </c>
      <c r="B51" s="26">
        <v>3007</v>
      </c>
      <c r="C51" s="27" t="s">
        <v>167</v>
      </c>
      <c r="D51" s="27" t="s">
        <v>168</v>
      </c>
      <c r="E51" s="63" t="s">
        <v>52</v>
      </c>
      <c r="F51" s="81"/>
      <c r="G51" s="81"/>
      <c r="H51" s="81"/>
      <c r="I51" s="56">
        <f t="shared" si="0"/>
        <v>0</v>
      </c>
      <c r="J51" s="57"/>
      <c r="K51" s="66"/>
      <c r="L51" s="63" t="s">
        <v>198</v>
      </c>
    </row>
    <row r="52" spans="1:12" ht="38.4" customHeight="1" x14ac:dyDescent="0.3">
      <c r="A52" s="63">
        <v>27</v>
      </c>
      <c r="B52" s="26">
        <v>3008</v>
      </c>
      <c r="C52" s="27" t="s">
        <v>169</v>
      </c>
      <c r="D52" s="27" t="s">
        <v>170</v>
      </c>
      <c r="E52" s="63" t="s">
        <v>52</v>
      </c>
      <c r="F52" s="81"/>
      <c r="G52" s="81"/>
      <c r="H52" s="81"/>
      <c r="I52" s="56">
        <f t="shared" si="0"/>
        <v>0</v>
      </c>
      <c r="J52" s="57"/>
      <c r="K52" s="66"/>
      <c r="L52" s="63" t="s">
        <v>198</v>
      </c>
    </row>
    <row r="53" spans="1:12" ht="38.4" customHeight="1" x14ac:dyDescent="0.3">
      <c r="A53" s="63">
        <v>28</v>
      </c>
      <c r="B53" s="26">
        <v>3009</v>
      </c>
      <c r="C53" s="27" t="s">
        <v>169</v>
      </c>
      <c r="D53" s="27" t="s">
        <v>171</v>
      </c>
      <c r="E53" s="63" t="s">
        <v>52</v>
      </c>
      <c r="F53" s="81"/>
      <c r="G53" s="81"/>
      <c r="H53" s="81"/>
      <c r="I53" s="56">
        <f t="shared" si="0"/>
        <v>0</v>
      </c>
      <c r="J53" s="57"/>
      <c r="K53" s="66"/>
      <c r="L53" s="63" t="s">
        <v>198</v>
      </c>
    </row>
    <row r="54" spans="1:12" ht="27" customHeight="1" x14ac:dyDescent="0.3">
      <c r="A54" s="63">
        <v>29</v>
      </c>
      <c r="B54" s="26">
        <v>3010</v>
      </c>
      <c r="C54" s="27" t="s">
        <v>112</v>
      </c>
      <c r="D54" s="27" t="s">
        <v>113</v>
      </c>
      <c r="E54" s="63" t="s">
        <v>52</v>
      </c>
      <c r="F54" s="81">
        <v>15720</v>
      </c>
      <c r="G54" s="81">
        <v>15720</v>
      </c>
      <c r="H54" s="81">
        <v>14903</v>
      </c>
      <c r="I54" s="56">
        <f t="shared" si="0"/>
        <v>-817</v>
      </c>
      <c r="J54" s="57">
        <f t="shared" si="1"/>
        <v>-5.1972010178117047</v>
      </c>
      <c r="K54" s="66"/>
      <c r="L54" s="28"/>
    </row>
    <row r="55" spans="1:12" ht="27" customHeight="1" x14ac:dyDescent="0.3">
      <c r="A55" s="63">
        <v>30</v>
      </c>
      <c r="B55" s="26">
        <v>3011</v>
      </c>
      <c r="C55" s="27" t="s">
        <v>112</v>
      </c>
      <c r="D55" s="27" t="s">
        <v>114</v>
      </c>
      <c r="E55" s="63" t="s">
        <v>52</v>
      </c>
      <c r="F55" s="81">
        <v>15720</v>
      </c>
      <c r="G55" s="81">
        <v>15720</v>
      </c>
      <c r="H55" s="81">
        <v>14903</v>
      </c>
      <c r="I55" s="56">
        <f t="shared" si="0"/>
        <v>-817</v>
      </c>
      <c r="J55" s="57">
        <f t="shared" si="1"/>
        <v>-5.1972010178117047</v>
      </c>
      <c r="K55" s="66"/>
      <c r="L55" s="28"/>
    </row>
    <row r="56" spans="1:12" ht="27" customHeight="1" x14ac:dyDescent="0.3">
      <c r="A56" s="63">
        <v>31</v>
      </c>
      <c r="B56" s="26">
        <v>3012</v>
      </c>
      <c r="C56" s="27" t="s">
        <v>112</v>
      </c>
      <c r="D56" s="27" t="s">
        <v>115</v>
      </c>
      <c r="E56" s="63" t="s">
        <v>52</v>
      </c>
      <c r="F56" s="81">
        <v>15670</v>
      </c>
      <c r="G56" s="81">
        <v>15670</v>
      </c>
      <c r="H56" s="81">
        <v>14853</v>
      </c>
      <c r="I56" s="56">
        <f t="shared" si="0"/>
        <v>-817</v>
      </c>
      <c r="J56" s="57">
        <f t="shared" si="1"/>
        <v>-5.2137843012125078</v>
      </c>
      <c r="K56" s="66"/>
      <c r="L56" s="28"/>
    </row>
    <row r="57" spans="1:12" ht="27" customHeight="1" x14ac:dyDescent="0.3">
      <c r="A57" s="63">
        <v>32</v>
      </c>
      <c r="B57" s="26">
        <v>3013</v>
      </c>
      <c r="C57" s="27" t="s">
        <v>112</v>
      </c>
      <c r="D57" s="27" t="s">
        <v>116</v>
      </c>
      <c r="E57" s="63" t="s">
        <v>52</v>
      </c>
      <c r="F57" s="81">
        <v>15620</v>
      </c>
      <c r="G57" s="81">
        <v>15620</v>
      </c>
      <c r="H57" s="81">
        <v>14803</v>
      </c>
      <c r="I57" s="56">
        <f t="shared" si="0"/>
        <v>-817</v>
      </c>
      <c r="J57" s="57">
        <f t="shared" si="1"/>
        <v>-5.2304737516005124</v>
      </c>
      <c r="K57" s="66"/>
      <c r="L57" s="28"/>
    </row>
    <row r="58" spans="1:12" ht="27" customHeight="1" x14ac:dyDescent="0.3">
      <c r="A58" s="63">
        <v>33</v>
      </c>
      <c r="B58" s="26">
        <v>3014</v>
      </c>
      <c r="C58" s="27" t="s">
        <v>112</v>
      </c>
      <c r="D58" s="27" t="s">
        <v>117</v>
      </c>
      <c r="E58" s="63" t="s">
        <v>52</v>
      </c>
      <c r="F58" s="81">
        <v>15570</v>
      </c>
      <c r="G58" s="81">
        <v>15570</v>
      </c>
      <c r="H58" s="81">
        <v>14653</v>
      </c>
      <c r="I58" s="56">
        <f t="shared" si="0"/>
        <v>-917</v>
      </c>
      <c r="J58" s="57">
        <f t="shared" si="1"/>
        <v>-5.8895311496467562</v>
      </c>
      <c r="K58" s="66"/>
      <c r="L58" s="28"/>
    </row>
    <row r="59" spans="1:12" ht="33.6" x14ac:dyDescent="0.3">
      <c r="A59" s="63">
        <v>34</v>
      </c>
      <c r="B59" s="26">
        <v>3015</v>
      </c>
      <c r="C59" s="27" t="s">
        <v>157</v>
      </c>
      <c r="D59" s="27" t="s">
        <v>158</v>
      </c>
      <c r="E59" s="63" t="s">
        <v>159</v>
      </c>
      <c r="F59" s="81">
        <v>227000</v>
      </c>
      <c r="G59" s="81">
        <v>285000</v>
      </c>
      <c r="H59" s="81">
        <v>315000</v>
      </c>
      <c r="I59" s="56">
        <f t="shared" si="0"/>
        <v>30000</v>
      </c>
      <c r="J59" s="57">
        <f t="shared" si="1"/>
        <v>10.526315789473685</v>
      </c>
      <c r="K59" s="66"/>
      <c r="L59" s="28"/>
    </row>
    <row r="60" spans="1:12" ht="33.6" x14ac:dyDescent="0.3">
      <c r="A60" s="63">
        <v>35</v>
      </c>
      <c r="B60" s="26">
        <v>3016</v>
      </c>
      <c r="C60" s="27" t="s">
        <v>160</v>
      </c>
      <c r="D60" s="27" t="s">
        <v>158</v>
      </c>
      <c r="E60" s="63" t="s">
        <v>159</v>
      </c>
      <c r="F60" s="81">
        <v>525000</v>
      </c>
      <c r="G60" s="81">
        <v>575000</v>
      </c>
      <c r="H60" s="81">
        <v>630000</v>
      </c>
      <c r="I60" s="56">
        <f t="shared" si="0"/>
        <v>55000</v>
      </c>
      <c r="J60" s="57">
        <f t="shared" si="1"/>
        <v>9.5652173913043477</v>
      </c>
      <c r="K60" s="66"/>
      <c r="L60" s="28"/>
    </row>
    <row r="61" spans="1:12" ht="33.6" x14ac:dyDescent="0.3">
      <c r="A61" s="63">
        <v>36</v>
      </c>
      <c r="B61" s="26">
        <v>3017</v>
      </c>
      <c r="C61" s="27" t="s">
        <v>161</v>
      </c>
      <c r="D61" s="27" t="s">
        <v>158</v>
      </c>
      <c r="E61" s="63" t="s">
        <v>159</v>
      </c>
      <c r="F61" s="81">
        <v>175000</v>
      </c>
      <c r="G61" s="81">
        <v>245000</v>
      </c>
      <c r="H61" s="81">
        <v>275000</v>
      </c>
      <c r="I61" s="56">
        <f t="shared" si="0"/>
        <v>30000</v>
      </c>
      <c r="J61" s="57">
        <f t="shared" si="1"/>
        <v>12.244897959183673</v>
      </c>
      <c r="K61" s="66"/>
      <c r="L61" s="28"/>
    </row>
    <row r="62" spans="1:12" ht="38.4" customHeight="1" x14ac:dyDescent="0.3">
      <c r="A62" s="63">
        <v>37</v>
      </c>
      <c r="B62" s="26">
        <v>3018</v>
      </c>
      <c r="C62" s="27" t="s">
        <v>162</v>
      </c>
      <c r="D62" s="27" t="s">
        <v>163</v>
      </c>
      <c r="E62" s="63" t="s">
        <v>164</v>
      </c>
      <c r="F62" s="81">
        <v>1050</v>
      </c>
      <c r="G62" s="81">
        <v>1050</v>
      </c>
      <c r="H62" s="81">
        <v>1150</v>
      </c>
      <c r="I62" s="56">
        <f t="shared" si="0"/>
        <v>100</v>
      </c>
      <c r="J62" s="57">
        <f t="shared" si="1"/>
        <v>9.5238095238095237</v>
      </c>
      <c r="K62" s="66"/>
      <c r="L62" s="63"/>
    </row>
    <row r="63" spans="1:12" s="43" customFormat="1" ht="27.6" customHeight="1" x14ac:dyDescent="0.3">
      <c r="A63" s="67"/>
      <c r="B63" s="69"/>
      <c r="C63" s="70" t="s">
        <v>118</v>
      </c>
      <c r="D63" s="61" t="s">
        <v>200</v>
      </c>
      <c r="E63" s="62" t="s">
        <v>199</v>
      </c>
      <c r="F63" s="22" t="s">
        <v>236</v>
      </c>
      <c r="G63" s="22">
        <v>366410</v>
      </c>
      <c r="H63" s="22">
        <v>378219</v>
      </c>
      <c r="I63" s="56">
        <f t="shared" si="0"/>
        <v>11809</v>
      </c>
      <c r="J63" s="57">
        <f t="shared" si="1"/>
        <v>3.2228923883081793</v>
      </c>
      <c r="K63" s="67"/>
      <c r="L63" s="63"/>
    </row>
    <row r="64" spans="1:12" s="43" customFormat="1" ht="27.6" customHeight="1" x14ac:dyDescent="0.3">
      <c r="A64" s="67"/>
      <c r="B64" s="69"/>
      <c r="C64" s="71"/>
      <c r="D64" s="61" t="s">
        <v>201</v>
      </c>
      <c r="E64" s="62" t="s">
        <v>199</v>
      </c>
      <c r="F64" s="22" t="s">
        <v>237</v>
      </c>
      <c r="G64" s="22">
        <v>1484098</v>
      </c>
      <c r="H64" s="22">
        <v>1506413</v>
      </c>
      <c r="I64" s="56">
        <f>H64-G64</f>
        <v>22315</v>
      </c>
      <c r="J64" s="57">
        <f t="shared" si="1"/>
        <v>1.5036069046653253</v>
      </c>
      <c r="K64" s="67"/>
      <c r="L64" s="28"/>
    </row>
    <row r="65" spans="1:12" ht="22.8" customHeight="1" x14ac:dyDescent="0.3">
      <c r="A65" s="15" t="s">
        <v>121</v>
      </c>
      <c r="B65" s="16">
        <v>4</v>
      </c>
      <c r="C65" s="68" t="s">
        <v>122</v>
      </c>
      <c r="D65" s="68"/>
      <c r="E65" s="30"/>
      <c r="F65" s="22"/>
      <c r="G65" s="20"/>
      <c r="H65" s="20"/>
      <c r="I65" s="25">
        <f t="shared" ref="I65:I74" si="3">+H65-G65</f>
        <v>0</v>
      </c>
      <c r="J65" s="59"/>
      <c r="K65" s="64"/>
      <c r="L65" s="31"/>
    </row>
    <row r="66" spans="1:12" ht="25.8" customHeight="1" x14ac:dyDescent="0.3">
      <c r="A66" s="66">
        <v>39</v>
      </c>
      <c r="B66" s="64"/>
      <c r="C66" s="63" t="s">
        <v>96</v>
      </c>
      <c r="D66" s="66" t="s">
        <v>97</v>
      </c>
      <c r="E66" s="63" t="s">
        <v>98</v>
      </c>
      <c r="F66" s="22">
        <v>34567</v>
      </c>
      <c r="G66" s="22">
        <v>34567</v>
      </c>
      <c r="H66" s="22">
        <v>34567</v>
      </c>
      <c r="I66" s="25">
        <f t="shared" si="3"/>
        <v>0</v>
      </c>
      <c r="J66" s="59">
        <f t="shared" ref="J66:J74" si="4">I66*100/G66</f>
        <v>0</v>
      </c>
      <c r="K66" s="65" t="s">
        <v>125</v>
      </c>
      <c r="L66" s="31"/>
    </row>
    <row r="67" spans="1:12" ht="42.75" customHeight="1" x14ac:dyDescent="0.3">
      <c r="A67" s="66"/>
      <c r="B67" s="64"/>
      <c r="C67" s="63" t="s">
        <v>99</v>
      </c>
      <c r="D67" s="66"/>
      <c r="E67" s="63" t="s">
        <v>100</v>
      </c>
      <c r="F67" s="22">
        <v>288233</v>
      </c>
      <c r="G67" s="22">
        <v>288233</v>
      </c>
      <c r="H67" s="22">
        <v>288233</v>
      </c>
      <c r="I67" s="25">
        <f t="shared" si="3"/>
        <v>0</v>
      </c>
      <c r="J67" s="59">
        <f t="shared" si="4"/>
        <v>0</v>
      </c>
      <c r="K67" s="65"/>
      <c r="L67" s="31"/>
    </row>
    <row r="68" spans="1:12" ht="27.6" customHeight="1" x14ac:dyDescent="0.3">
      <c r="A68" s="66"/>
      <c r="B68" s="64"/>
      <c r="C68" s="63" t="s">
        <v>101</v>
      </c>
      <c r="D68" s="66"/>
      <c r="E68" s="63" t="s">
        <v>98</v>
      </c>
      <c r="F68" s="22">
        <v>43900</v>
      </c>
      <c r="G68" s="22">
        <v>43900</v>
      </c>
      <c r="H68" s="22">
        <v>43900</v>
      </c>
      <c r="I68" s="25">
        <f t="shared" si="3"/>
        <v>0</v>
      </c>
      <c r="J68" s="59">
        <f t="shared" si="4"/>
        <v>0</v>
      </c>
      <c r="K68" s="65"/>
      <c r="L68" s="31"/>
    </row>
    <row r="69" spans="1:12" ht="27.6" customHeight="1" x14ac:dyDescent="0.3">
      <c r="A69" s="66"/>
      <c r="B69" s="64"/>
      <c r="C69" s="63" t="s">
        <v>102</v>
      </c>
      <c r="D69" s="66"/>
      <c r="E69" s="63" t="s">
        <v>98</v>
      </c>
      <c r="F69" s="22">
        <v>65400</v>
      </c>
      <c r="G69" s="22">
        <v>65400</v>
      </c>
      <c r="H69" s="22">
        <v>65400</v>
      </c>
      <c r="I69" s="25">
        <f t="shared" si="3"/>
        <v>0</v>
      </c>
      <c r="J69" s="59">
        <f t="shared" si="4"/>
        <v>0</v>
      </c>
      <c r="K69" s="65"/>
      <c r="L69" s="31"/>
    </row>
    <row r="70" spans="1:12" ht="114" customHeight="1" x14ac:dyDescent="0.3">
      <c r="A70" s="66"/>
      <c r="B70" s="64"/>
      <c r="C70" s="63" t="s">
        <v>202</v>
      </c>
      <c r="D70" s="66"/>
      <c r="E70" s="63" t="s">
        <v>98</v>
      </c>
      <c r="F70" s="22">
        <v>91600</v>
      </c>
      <c r="G70" s="22">
        <v>91600</v>
      </c>
      <c r="H70" s="22">
        <v>91600</v>
      </c>
      <c r="I70" s="25">
        <f t="shared" si="3"/>
        <v>0</v>
      </c>
      <c r="J70" s="59">
        <f t="shared" si="4"/>
        <v>0</v>
      </c>
      <c r="K70" s="65"/>
      <c r="L70" s="31"/>
    </row>
    <row r="71" spans="1:12" ht="27.6" customHeight="1" x14ac:dyDescent="0.3">
      <c r="A71" s="66"/>
      <c r="B71" s="64"/>
      <c r="C71" s="63" t="s">
        <v>103</v>
      </c>
      <c r="D71" s="66"/>
      <c r="E71" s="63" t="s">
        <v>98</v>
      </c>
      <c r="F71" s="22">
        <v>32800</v>
      </c>
      <c r="G71" s="22">
        <v>32800</v>
      </c>
      <c r="H71" s="22">
        <v>32800</v>
      </c>
      <c r="I71" s="25">
        <f t="shared" si="3"/>
        <v>0</v>
      </c>
      <c r="J71" s="59">
        <f t="shared" si="4"/>
        <v>0</v>
      </c>
      <c r="K71" s="65"/>
      <c r="L71" s="31"/>
    </row>
    <row r="72" spans="1:12" ht="48.6" customHeight="1" x14ac:dyDescent="0.3">
      <c r="A72" s="66"/>
      <c r="B72" s="64"/>
      <c r="C72" s="63" t="s">
        <v>104</v>
      </c>
      <c r="D72" s="66"/>
      <c r="E72" s="63" t="s">
        <v>98</v>
      </c>
      <c r="F72" s="22">
        <v>244000</v>
      </c>
      <c r="G72" s="22">
        <v>244000</v>
      </c>
      <c r="H72" s="22">
        <v>244000</v>
      </c>
      <c r="I72" s="25">
        <f t="shared" si="3"/>
        <v>0</v>
      </c>
      <c r="J72" s="59">
        <f t="shared" si="4"/>
        <v>0</v>
      </c>
      <c r="K72" s="65"/>
      <c r="L72" s="31"/>
    </row>
    <row r="73" spans="1:12" ht="25.8" customHeight="1" x14ac:dyDescent="0.3">
      <c r="A73" s="66"/>
      <c r="B73" s="64"/>
      <c r="C73" s="63" t="s">
        <v>105</v>
      </c>
      <c r="D73" s="66"/>
      <c r="E73" s="63" t="s">
        <v>98</v>
      </c>
      <c r="F73" s="22">
        <v>337000</v>
      </c>
      <c r="G73" s="22">
        <v>337000</v>
      </c>
      <c r="H73" s="22">
        <v>337000</v>
      </c>
      <c r="I73" s="25">
        <f t="shared" si="3"/>
        <v>0</v>
      </c>
      <c r="J73" s="59">
        <f t="shared" si="4"/>
        <v>0</v>
      </c>
      <c r="K73" s="65"/>
      <c r="L73" s="31"/>
    </row>
    <row r="74" spans="1:12" ht="27.6" customHeight="1" x14ac:dyDescent="0.3">
      <c r="A74" s="66"/>
      <c r="B74" s="64"/>
      <c r="C74" s="63" t="s">
        <v>203</v>
      </c>
      <c r="D74" s="66"/>
      <c r="E74" s="63" t="s">
        <v>98</v>
      </c>
      <c r="F74" s="22">
        <v>72300</v>
      </c>
      <c r="G74" s="22">
        <v>72300</v>
      </c>
      <c r="H74" s="22">
        <v>72300</v>
      </c>
      <c r="I74" s="25">
        <f t="shared" si="3"/>
        <v>0</v>
      </c>
      <c r="J74" s="59">
        <f t="shared" si="4"/>
        <v>0</v>
      </c>
      <c r="K74" s="65"/>
      <c r="L74" s="31"/>
    </row>
    <row r="75" spans="1:12" s="98" customFormat="1" ht="35.4" customHeight="1" x14ac:dyDescent="0.3">
      <c r="A75" s="65">
        <v>40</v>
      </c>
      <c r="B75" s="64"/>
      <c r="C75" s="63" t="s">
        <v>96</v>
      </c>
      <c r="D75" s="66" t="s">
        <v>106</v>
      </c>
      <c r="E75" s="63" t="s">
        <v>98</v>
      </c>
      <c r="F75" s="22"/>
      <c r="G75" s="20"/>
      <c r="H75" s="20"/>
      <c r="I75" s="20"/>
      <c r="J75" s="47"/>
      <c r="K75" s="65"/>
      <c r="L75" s="63" t="s">
        <v>204</v>
      </c>
    </row>
    <row r="76" spans="1:12" s="98" customFormat="1" ht="35.4" customHeight="1" x14ac:dyDescent="0.3">
      <c r="A76" s="65"/>
      <c r="B76" s="64"/>
      <c r="C76" s="63" t="s">
        <v>123</v>
      </c>
      <c r="D76" s="66"/>
      <c r="E76" s="63" t="s">
        <v>98</v>
      </c>
      <c r="F76" s="22"/>
      <c r="G76" s="20"/>
      <c r="H76" s="20"/>
      <c r="I76" s="20"/>
      <c r="J76" s="47"/>
      <c r="K76" s="65"/>
      <c r="L76" s="63" t="s">
        <v>204</v>
      </c>
    </row>
    <row r="77" spans="1:12" s="98" customFormat="1" ht="61.2" customHeight="1" x14ac:dyDescent="0.3">
      <c r="A77" s="65"/>
      <c r="B77" s="64"/>
      <c r="C77" s="63" t="s">
        <v>124</v>
      </c>
      <c r="D77" s="66"/>
      <c r="E77" s="63" t="s">
        <v>98</v>
      </c>
      <c r="F77" s="22"/>
      <c r="G77" s="20"/>
      <c r="H77" s="20"/>
      <c r="I77" s="20"/>
      <c r="J77" s="47"/>
      <c r="K77" s="65"/>
      <c r="L77" s="63" t="s">
        <v>204</v>
      </c>
    </row>
    <row r="78" spans="1:12" s="98" customFormat="1" ht="35.4" customHeight="1" x14ac:dyDescent="0.3">
      <c r="A78" s="65"/>
      <c r="B78" s="64"/>
      <c r="C78" s="63" t="s">
        <v>103</v>
      </c>
      <c r="D78" s="66"/>
      <c r="E78" s="63" t="s">
        <v>98</v>
      </c>
      <c r="F78" s="22"/>
      <c r="G78" s="20"/>
      <c r="H78" s="20"/>
      <c r="I78" s="20"/>
      <c r="J78" s="47"/>
      <c r="K78" s="65"/>
      <c r="L78" s="63" t="s">
        <v>204</v>
      </c>
    </row>
    <row r="79" spans="1:12" s="98" customFormat="1" ht="45" customHeight="1" x14ac:dyDescent="0.3">
      <c r="A79" s="65"/>
      <c r="B79" s="64"/>
      <c r="C79" s="63" t="s">
        <v>104</v>
      </c>
      <c r="D79" s="66"/>
      <c r="E79" s="63" t="s">
        <v>98</v>
      </c>
      <c r="F79" s="22"/>
      <c r="G79" s="20"/>
      <c r="H79" s="20"/>
      <c r="I79" s="20"/>
      <c r="J79" s="47"/>
      <c r="K79" s="65"/>
      <c r="L79" s="63" t="s">
        <v>204</v>
      </c>
    </row>
    <row r="80" spans="1:12" s="99" customFormat="1" ht="24" customHeight="1" x14ac:dyDescent="0.3">
      <c r="A80" s="15" t="s">
        <v>126</v>
      </c>
      <c r="B80" s="15">
        <v>5</v>
      </c>
      <c r="C80" s="7" t="s">
        <v>127</v>
      </c>
      <c r="D80" s="32"/>
      <c r="E80" s="7"/>
      <c r="F80" s="18"/>
      <c r="G80" s="19"/>
      <c r="H80" s="19"/>
      <c r="I80" s="19"/>
      <c r="J80" s="48"/>
      <c r="K80" s="15"/>
      <c r="L80" s="21"/>
    </row>
    <row r="81" spans="1:12" s="100" customFormat="1" ht="27" customHeight="1" x14ac:dyDescent="0.3">
      <c r="A81" s="64">
        <v>41</v>
      </c>
      <c r="B81" s="33" t="s">
        <v>148</v>
      </c>
      <c r="C81" s="27" t="s">
        <v>128</v>
      </c>
      <c r="D81" s="23"/>
      <c r="E81" s="23" t="s">
        <v>98</v>
      </c>
      <c r="F81" s="22">
        <v>2000</v>
      </c>
      <c r="G81" s="20">
        <v>2000</v>
      </c>
      <c r="H81" s="20">
        <v>2000</v>
      </c>
      <c r="I81" s="20">
        <f>H81-G81</f>
        <v>0</v>
      </c>
      <c r="J81" s="46">
        <f>I81/G81</f>
        <v>0</v>
      </c>
      <c r="K81" s="66" t="s">
        <v>166</v>
      </c>
      <c r="L81" s="66" t="s">
        <v>178</v>
      </c>
    </row>
    <row r="82" spans="1:12" s="87" customFormat="1" ht="28.8" customHeight="1" x14ac:dyDescent="0.3">
      <c r="A82" s="64">
        <v>42</v>
      </c>
      <c r="B82" s="33" t="s">
        <v>149</v>
      </c>
      <c r="C82" s="27" t="s">
        <v>179</v>
      </c>
      <c r="D82" s="23"/>
      <c r="E82" s="23" t="s">
        <v>98</v>
      </c>
      <c r="F82" s="22" t="s">
        <v>180</v>
      </c>
      <c r="G82" s="20">
        <v>7500</v>
      </c>
      <c r="H82" s="20">
        <v>7500</v>
      </c>
      <c r="I82" s="20">
        <f t="shared" ref="I82:I111" si="5">H82-G82</f>
        <v>0</v>
      </c>
      <c r="J82" s="46">
        <f t="shared" ref="J82" si="6">I82/G82</f>
        <v>0</v>
      </c>
      <c r="K82" s="66"/>
      <c r="L82" s="66"/>
    </row>
    <row r="83" spans="1:12" s="87" customFormat="1" ht="43.8" customHeight="1" x14ac:dyDescent="0.3">
      <c r="A83" s="64">
        <v>43</v>
      </c>
      <c r="B83" s="33" t="s">
        <v>150</v>
      </c>
      <c r="C83" s="27" t="s">
        <v>129</v>
      </c>
      <c r="D83" s="23"/>
      <c r="E83" s="23" t="s">
        <v>131</v>
      </c>
      <c r="F83" s="20">
        <v>1000</v>
      </c>
      <c r="G83" s="20">
        <v>1000</v>
      </c>
      <c r="H83" s="20">
        <f>F83</f>
        <v>1000</v>
      </c>
      <c r="I83" s="20"/>
      <c r="J83" s="46"/>
      <c r="K83" s="66"/>
      <c r="L83" s="23"/>
    </row>
    <row r="84" spans="1:12" s="87" customFormat="1" ht="40.799999999999997" customHeight="1" x14ac:dyDescent="0.3">
      <c r="A84" s="64">
        <v>44</v>
      </c>
      <c r="B84" s="33" t="s">
        <v>151</v>
      </c>
      <c r="C84" s="27" t="s">
        <v>130</v>
      </c>
      <c r="D84" s="23"/>
      <c r="E84" s="23" t="s">
        <v>131</v>
      </c>
      <c r="F84" s="20">
        <v>12500</v>
      </c>
      <c r="G84" s="20">
        <v>12500</v>
      </c>
      <c r="H84" s="20">
        <f>F84</f>
        <v>12500</v>
      </c>
      <c r="I84" s="20"/>
      <c r="J84" s="46"/>
      <c r="K84" s="66"/>
      <c r="L84" s="23"/>
    </row>
    <row r="85" spans="1:12" s="101" customFormat="1" ht="25.8" customHeight="1" x14ac:dyDescent="0.3">
      <c r="A85" s="15" t="s">
        <v>132</v>
      </c>
      <c r="B85" s="15">
        <v>6</v>
      </c>
      <c r="C85" s="15" t="s">
        <v>133</v>
      </c>
      <c r="D85" s="15"/>
      <c r="E85" s="15"/>
      <c r="F85" s="18"/>
      <c r="G85" s="18"/>
      <c r="H85" s="18"/>
      <c r="I85" s="20">
        <f t="shared" si="5"/>
        <v>0</v>
      </c>
      <c r="J85" s="49"/>
      <c r="K85" s="15"/>
      <c r="L85" s="15"/>
    </row>
    <row r="86" spans="1:12" s="102" customFormat="1" ht="181.5" customHeight="1" x14ac:dyDescent="0.35">
      <c r="A86" s="63">
        <v>45</v>
      </c>
      <c r="B86" s="26">
        <v>6001</v>
      </c>
      <c r="C86" s="27" t="s">
        <v>186</v>
      </c>
      <c r="D86" s="27"/>
      <c r="E86" s="63" t="s">
        <v>187</v>
      </c>
      <c r="F86" s="34" t="s">
        <v>188</v>
      </c>
      <c r="G86" s="34" t="s">
        <v>213</v>
      </c>
      <c r="H86" s="34" t="s">
        <v>188</v>
      </c>
      <c r="I86" s="20"/>
      <c r="J86" s="50">
        <v>0</v>
      </c>
      <c r="K86" s="66" t="s">
        <v>143</v>
      </c>
      <c r="L86" s="66" t="s">
        <v>189</v>
      </c>
    </row>
    <row r="87" spans="1:12" s="102" customFormat="1" ht="233.25" customHeight="1" x14ac:dyDescent="0.35">
      <c r="A87" s="63">
        <v>46</v>
      </c>
      <c r="B87" s="26">
        <v>6002</v>
      </c>
      <c r="C87" s="27" t="s">
        <v>190</v>
      </c>
      <c r="D87" s="27"/>
      <c r="E87" s="63" t="s">
        <v>187</v>
      </c>
      <c r="F87" s="34" t="s">
        <v>191</v>
      </c>
      <c r="G87" s="34" t="s">
        <v>191</v>
      </c>
      <c r="H87" s="34" t="s">
        <v>191</v>
      </c>
      <c r="I87" s="20"/>
      <c r="J87" s="50">
        <v>0</v>
      </c>
      <c r="K87" s="66"/>
      <c r="L87" s="66"/>
    </row>
    <row r="88" spans="1:12" s="102" customFormat="1" ht="24.6" customHeight="1" x14ac:dyDescent="0.35">
      <c r="A88" s="64"/>
      <c r="B88" s="29" t="s">
        <v>172</v>
      </c>
      <c r="C88" s="35" t="s">
        <v>137</v>
      </c>
      <c r="D88" s="63"/>
      <c r="E88" s="63"/>
      <c r="F88" s="25"/>
      <c r="G88" s="20"/>
      <c r="H88" s="20"/>
      <c r="I88" s="20">
        <f t="shared" si="5"/>
        <v>0</v>
      </c>
      <c r="J88" s="47"/>
      <c r="K88" s="63"/>
      <c r="L88" s="31"/>
    </row>
    <row r="89" spans="1:12" s="102" customFormat="1" ht="43.5" customHeight="1" x14ac:dyDescent="0.35">
      <c r="A89" s="64"/>
      <c r="B89" s="15"/>
      <c r="C89" s="27" t="s">
        <v>134</v>
      </c>
      <c r="D89" s="63"/>
      <c r="E89" s="63" t="s">
        <v>144</v>
      </c>
      <c r="F89" s="25">
        <v>135000</v>
      </c>
      <c r="G89" s="25">
        <v>135000</v>
      </c>
      <c r="H89" s="25">
        <v>135000</v>
      </c>
      <c r="I89" s="20">
        <f t="shared" si="5"/>
        <v>0</v>
      </c>
      <c r="J89" s="47"/>
      <c r="K89" s="66" t="s">
        <v>143</v>
      </c>
      <c r="L89" s="31"/>
    </row>
    <row r="90" spans="1:12" s="102" customFormat="1" ht="43.5" customHeight="1" x14ac:dyDescent="0.35">
      <c r="A90" s="64"/>
      <c r="B90" s="15"/>
      <c r="C90" s="27" t="s">
        <v>135</v>
      </c>
      <c r="D90" s="63"/>
      <c r="E90" s="63" t="s">
        <v>144</v>
      </c>
      <c r="F90" s="25">
        <v>105000</v>
      </c>
      <c r="G90" s="25">
        <v>105000</v>
      </c>
      <c r="H90" s="25">
        <v>105000</v>
      </c>
      <c r="I90" s="20">
        <f t="shared" si="5"/>
        <v>0</v>
      </c>
      <c r="J90" s="47"/>
      <c r="K90" s="66"/>
      <c r="L90" s="31"/>
    </row>
    <row r="91" spans="1:12" ht="43.5" customHeight="1" x14ac:dyDescent="0.3">
      <c r="A91" s="64"/>
      <c r="B91" s="15"/>
      <c r="C91" s="27" t="s">
        <v>136</v>
      </c>
      <c r="D91" s="63"/>
      <c r="E91" s="63" t="s">
        <v>144</v>
      </c>
      <c r="F91" s="25">
        <v>60000</v>
      </c>
      <c r="G91" s="25">
        <v>60000</v>
      </c>
      <c r="H91" s="25">
        <v>60000</v>
      </c>
      <c r="I91" s="20">
        <f t="shared" si="5"/>
        <v>0</v>
      </c>
      <c r="J91" s="47"/>
      <c r="K91" s="66"/>
      <c r="L91" s="31"/>
    </row>
    <row r="92" spans="1:12" ht="43.5" customHeight="1" x14ac:dyDescent="0.3">
      <c r="A92" s="64"/>
      <c r="B92" s="29" t="s">
        <v>173</v>
      </c>
      <c r="C92" s="23" t="s">
        <v>138</v>
      </c>
      <c r="D92" s="23"/>
      <c r="E92" s="63"/>
      <c r="F92" s="20"/>
      <c r="G92" s="20"/>
      <c r="H92" s="20"/>
      <c r="I92" s="20">
        <f t="shared" si="5"/>
        <v>0</v>
      </c>
      <c r="J92" s="47"/>
      <c r="K92" s="66"/>
      <c r="L92" s="31"/>
    </row>
    <row r="93" spans="1:12" ht="43.5" customHeight="1" x14ac:dyDescent="0.3">
      <c r="A93" s="64"/>
      <c r="B93" s="15"/>
      <c r="C93" s="27" t="s">
        <v>134</v>
      </c>
      <c r="D93" s="63"/>
      <c r="E93" s="63" t="s">
        <v>144</v>
      </c>
      <c r="F93" s="25">
        <v>105000</v>
      </c>
      <c r="G93" s="25">
        <v>105000</v>
      </c>
      <c r="H93" s="25">
        <v>105000</v>
      </c>
      <c r="I93" s="20">
        <f t="shared" si="5"/>
        <v>0</v>
      </c>
      <c r="J93" s="47"/>
      <c r="K93" s="66"/>
      <c r="L93" s="31"/>
    </row>
    <row r="94" spans="1:12" ht="43.5" customHeight="1" x14ac:dyDescent="0.3">
      <c r="A94" s="64"/>
      <c r="B94" s="15"/>
      <c r="C94" s="27" t="s">
        <v>135</v>
      </c>
      <c r="D94" s="63"/>
      <c r="E94" s="63" t="s">
        <v>144</v>
      </c>
      <c r="F94" s="25">
        <v>85000</v>
      </c>
      <c r="G94" s="25">
        <v>85000</v>
      </c>
      <c r="H94" s="25">
        <v>85000</v>
      </c>
      <c r="I94" s="20">
        <f t="shared" si="5"/>
        <v>0</v>
      </c>
      <c r="J94" s="47"/>
      <c r="K94" s="66"/>
      <c r="L94" s="31"/>
    </row>
    <row r="95" spans="1:12" ht="43.5" customHeight="1" x14ac:dyDescent="0.3">
      <c r="A95" s="64"/>
      <c r="B95" s="15"/>
      <c r="C95" s="27" t="s">
        <v>136</v>
      </c>
      <c r="D95" s="63"/>
      <c r="E95" s="63" t="s">
        <v>144</v>
      </c>
      <c r="F95" s="25">
        <v>60000</v>
      </c>
      <c r="G95" s="25">
        <v>60000</v>
      </c>
      <c r="H95" s="25">
        <v>60000</v>
      </c>
      <c r="I95" s="20">
        <f t="shared" si="5"/>
        <v>0</v>
      </c>
      <c r="J95" s="47"/>
      <c r="K95" s="66"/>
      <c r="L95" s="31"/>
    </row>
    <row r="96" spans="1:12" ht="43.5" customHeight="1" x14ac:dyDescent="0.3">
      <c r="A96" s="64"/>
      <c r="B96" s="29" t="s">
        <v>174</v>
      </c>
      <c r="C96" s="23" t="s">
        <v>139</v>
      </c>
      <c r="D96" s="23"/>
      <c r="E96" s="63"/>
      <c r="F96" s="22"/>
      <c r="G96" s="22"/>
      <c r="H96" s="22"/>
      <c r="I96" s="20">
        <f t="shared" si="5"/>
        <v>0</v>
      </c>
      <c r="J96" s="47"/>
      <c r="K96" s="66"/>
      <c r="L96" s="31"/>
    </row>
    <row r="97" spans="1:12" ht="43.5" customHeight="1" x14ac:dyDescent="0.3">
      <c r="A97" s="64"/>
      <c r="B97" s="15"/>
      <c r="C97" s="27" t="s">
        <v>134</v>
      </c>
      <c r="D97" s="63"/>
      <c r="E97" s="63" t="s">
        <v>144</v>
      </c>
      <c r="F97" s="22">
        <v>105000</v>
      </c>
      <c r="G97" s="22">
        <v>105000</v>
      </c>
      <c r="H97" s="22">
        <v>105000</v>
      </c>
      <c r="I97" s="20">
        <f t="shared" si="5"/>
        <v>0</v>
      </c>
      <c r="J97" s="47"/>
      <c r="K97" s="66"/>
      <c r="L97" s="31"/>
    </row>
    <row r="98" spans="1:12" ht="43.5" customHeight="1" x14ac:dyDescent="0.3">
      <c r="A98" s="64"/>
      <c r="B98" s="15"/>
      <c r="C98" s="27" t="s">
        <v>135</v>
      </c>
      <c r="D98" s="63"/>
      <c r="E98" s="63" t="s">
        <v>144</v>
      </c>
      <c r="F98" s="25">
        <v>85000</v>
      </c>
      <c r="G98" s="25">
        <v>85000</v>
      </c>
      <c r="H98" s="25">
        <v>85000</v>
      </c>
      <c r="I98" s="20">
        <f t="shared" si="5"/>
        <v>0</v>
      </c>
      <c r="J98" s="47"/>
      <c r="K98" s="66"/>
      <c r="L98" s="31"/>
    </row>
    <row r="99" spans="1:12" ht="43.5" customHeight="1" x14ac:dyDescent="0.3">
      <c r="A99" s="64"/>
      <c r="B99" s="15"/>
      <c r="C99" s="27" t="s">
        <v>136</v>
      </c>
      <c r="D99" s="63"/>
      <c r="E99" s="63" t="s">
        <v>144</v>
      </c>
      <c r="F99" s="25">
        <v>60000</v>
      </c>
      <c r="G99" s="25">
        <v>60000</v>
      </c>
      <c r="H99" s="25">
        <v>60000</v>
      </c>
      <c r="I99" s="20">
        <f t="shared" si="5"/>
        <v>0</v>
      </c>
      <c r="J99" s="47"/>
      <c r="K99" s="66"/>
      <c r="L99" s="31"/>
    </row>
    <row r="100" spans="1:12" ht="43.5" customHeight="1" x14ac:dyDescent="0.3">
      <c r="A100" s="64"/>
      <c r="B100" s="29" t="s">
        <v>175</v>
      </c>
      <c r="C100" s="27" t="s">
        <v>140</v>
      </c>
      <c r="D100" s="24"/>
      <c r="E100" s="63"/>
      <c r="F100" s="19"/>
      <c r="G100" s="19"/>
      <c r="H100" s="19"/>
      <c r="I100" s="20">
        <f t="shared" si="5"/>
        <v>0</v>
      </c>
      <c r="J100" s="47"/>
      <c r="K100" s="66"/>
      <c r="L100" s="31"/>
    </row>
    <row r="101" spans="1:12" ht="43.5" customHeight="1" x14ac:dyDescent="0.3">
      <c r="A101" s="64"/>
      <c r="B101" s="15"/>
      <c r="C101" s="27" t="s">
        <v>134</v>
      </c>
      <c r="D101" s="63"/>
      <c r="E101" s="63" t="s">
        <v>144</v>
      </c>
      <c r="F101" s="25">
        <v>135000</v>
      </c>
      <c r="G101" s="25">
        <v>135000</v>
      </c>
      <c r="H101" s="25">
        <v>135000</v>
      </c>
      <c r="I101" s="20">
        <f t="shared" si="5"/>
        <v>0</v>
      </c>
      <c r="J101" s="47"/>
      <c r="K101" s="66"/>
      <c r="L101" s="31"/>
    </row>
    <row r="102" spans="1:12" ht="43.5" customHeight="1" x14ac:dyDescent="0.3">
      <c r="A102" s="64"/>
      <c r="B102" s="15"/>
      <c r="C102" s="27" t="s">
        <v>135</v>
      </c>
      <c r="D102" s="63"/>
      <c r="E102" s="63" t="s">
        <v>144</v>
      </c>
      <c r="F102" s="25">
        <v>105000</v>
      </c>
      <c r="G102" s="25">
        <v>105000</v>
      </c>
      <c r="H102" s="25">
        <v>105000</v>
      </c>
      <c r="I102" s="20">
        <f t="shared" si="5"/>
        <v>0</v>
      </c>
      <c r="J102" s="47"/>
      <c r="K102" s="66"/>
      <c r="L102" s="31"/>
    </row>
    <row r="103" spans="1:12" ht="43.5" customHeight="1" x14ac:dyDescent="0.3">
      <c r="A103" s="64"/>
      <c r="B103" s="15"/>
      <c r="C103" s="27" t="s">
        <v>136</v>
      </c>
      <c r="D103" s="63"/>
      <c r="E103" s="63" t="s">
        <v>144</v>
      </c>
      <c r="F103" s="25">
        <v>60000</v>
      </c>
      <c r="G103" s="25">
        <v>60000</v>
      </c>
      <c r="H103" s="25">
        <v>60000</v>
      </c>
      <c r="I103" s="20">
        <f t="shared" si="5"/>
        <v>0</v>
      </c>
      <c r="J103" s="47"/>
      <c r="K103" s="66"/>
      <c r="L103" s="31"/>
    </row>
    <row r="104" spans="1:12" ht="54" customHeight="1" x14ac:dyDescent="0.3">
      <c r="A104" s="64"/>
      <c r="B104" s="29" t="s">
        <v>176</v>
      </c>
      <c r="C104" s="36" t="s">
        <v>141</v>
      </c>
      <c r="D104" s="23"/>
      <c r="E104" s="30"/>
      <c r="F104" s="20"/>
      <c r="G104" s="20"/>
      <c r="H104" s="20"/>
      <c r="I104" s="20">
        <f t="shared" si="5"/>
        <v>0</v>
      </c>
      <c r="J104" s="47"/>
      <c r="K104" s="66"/>
      <c r="L104" s="31"/>
    </row>
    <row r="105" spans="1:12" ht="43.5" customHeight="1" x14ac:dyDescent="0.3">
      <c r="A105" s="64"/>
      <c r="B105" s="15"/>
      <c r="C105" s="27" t="s">
        <v>134</v>
      </c>
      <c r="D105" s="63"/>
      <c r="E105" s="63" t="s">
        <v>144</v>
      </c>
      <c r="F105" s="25">
        <v>135000</v>
      </c>
      <c r="G105" s="25">
        <v>135000</v>
      </c>
      <c r="H105" s="25">
        <v>135000</v>
      </c>
      <c r="I105" s="20">
        <f t="shared" si="5"/>
        <v>0</v>
      </c>
      <c r="J105" s="47"/>
      <c r="K105" s="66"/>
      <c r="L105" s="31"/>
    </row>
    <row r="106" spans="1:12" ht="43.5" customHeight="1" x14ac:dyDescent="0.3">
      <c r="A106" s="64"/>
      <c r="B106" s="15"/>
      <c r="C106" s="27" t="s">
        <v>135</v>
      </c>
      <c r="D106" s="63"/>
      <c r="E106" s="63" t="s">
        <v>144</v>
      </c>
      <c r="F106" s="25">
        <v>105000</v>
      </c>
      <c r="G106" s="25">
        <v>105000</v>
      </c>
      <c r="H106" s="25">
        <v>105000</v>
      </c>
      <c r="I106" s="20">
        <f t="shared" si="5"/>
        <v>0</v>
      </c>
      <c r="J106" s="47"/>
      <c r="K106" s="66"/>
      <c r="L106" s="31"/>
    </row>
    <row r="107" spans="1:12" ht="43.5" customHeight="1" x14ac:dyDescent="0.3">
      <c r="A107" s="64"/>
      <c r="B107" s="15"/>
      <c r="C107" s="27" t="s">
        <v>136</v>
      </c>
      <c r="D107" s="63"/>
      <c r="E107" s="63" t="s">
        <v>144</v>
      </c>
      <c r="F107" s="25">
        <v>60000</v>
      </c>
      <c r="G107" s="25">
        <v>60000</v>
      </c>
      <c r="H107" s="25">
        <v>60000</v>
      </c>
      <c r="I107" s="20">
        <f t="shared" si="5"/>
        <v>0</v>
      </c>
      <c r="J107" s="47"/>
      <c r="K107" s="66"/>
      <c r="L107" s="31"/>
    </row>
    <row r="108" spans="1:12" ht="43.5" customHeight="1" x14ac:dyDescent="0.3">
      <c r="A108" s="64"/>
      <c r="B108" s="29" t="s">
        <v>177</v>
      </c>
      <c r="C108" s="23" t="s">
        <v>142</v>
      </c>
      <c r="D108" s="23"/>
      <c r="E108" s="30"/>
      <c r="F108" s="20"/>
      <c r="G108" s="20"/>
      <c r="H108" s="20"/>
      <c r="I108" s="20">
        <f t="shared" si="5"/>
        <v>0</v>
      </c>
      <c r="J108" s="47"/>
      <c r="K108" s="66"/>
      <c r="L108" s="31"/>
    </row>
    <row r="109" spans="1:12" ht="43.5" customHeight="1" x14ac:dyDescent="0.3">
      <c r="A109" s="64"/>
      <c r="B109" s="15"/>
      <c r="C109" s="27" t="s">
        <v>134</v>
      </c>
      <c r="D109" s="63"/>
      <c r="E109" s="63" t="s">
        <v>144</v>
      </c>
      <c r="F109" s="25">
        <v>35000</v>
      </c>
      <c r="G109" s="25">
        <v>35000</v>
      </c>
      <c r="H109" s="25">
        <v>35000</v>
      </c>
      <c r="I109" s="20">
        <f t="shared" si="5"/>
        <v>0</v>
      </c>
      <c r="J109" s="47"/>
      <c r="K109" s="66"/>
      <c r="L109" s="31"/>
    </row>
    <row r="110" spans="1:12" ht="43.5" customHeight="1" x14ac:dyDescent="0.3">
      <c r="A110" s="64"/>
      <c r="B110" s="15"/>
      <c r="C110" s="27" t="s">
        <v>135</v>
      </c>
      <c r="D110" s="63"/>
      <c r="E110" s="63" t="s">
        <v>144</v>
      </c>
      <c r="F110" s="25">
        <v>30000</v>
      </c>
      <c r="G110" s="25">
        <v>30000</v>
      </c>
      <c r="H110" s="25">
        <v>30000</v>
      </c>
      <c r="I110" s="20">
        <f t="shared" si="5"/>
        <v>0</v>
      </c>
      <c r="J110" s="47"/>
      <c r="K110" s="66"/>
      <c r="L110" s="31"/>
    </row>
    <row r="111" spans="1:12" ht="43.5" customHeight="1" x14ac:dyDescent="0.3">
      <c r="A111" s="64"/>
      <c r="B111" s="64"/>
      <c r="C111" s="6" t="s">
        <v>136</v>
      </c>
      <c r="D111" s="37"/>
      <c r="E111" s="63" t="s">
        <v>144</v>
      </c>
      <c r="F111" s="22">
        <v>25000</v>
      </c>
      <c r="G111" s="22">
        <v>25000</v>
      </c>
      <c r="H111" s="22">
        <v>25000</v>
      </c>
      <c r="I111" s="20">
        <f t="shared" si="5"/>
        <v>0</v>
      </c>
      <c r="J111" s="47"/>
      <c r="K111" s="66"/>
      <c r="L111" s="31"/>
    </row>
    <row r="112" spans="1:12" ht="107.25" customHeight="1" x14ac:dyDescent="0.3">
      <c r="A112" s="64">
        <v>47</v>
      </c>
      <c r="B112" s="64">
        <v>6.0039999999999996</v>
      </c>
      <c r="C112" s="27" t="s">
        <v>182</v>
      </c>
      <c r="D112" s="37"/>
      <c r="E112" s="63"/>
      <c r="F112" s="22"/>
      <c r="G112" s="20"/>
      <c r="H112" s="20"/>
      <c r="I112" s="20"/>
      <c r="J112" s="47"/>
      <c r="K112" s="66"/>
      <c r="L112" s="63" t="s">
        <v>205</v>
      </c>
    </row>
    <row r="113" spans="1:12" ht="100.8" x14ac:dyDescent="0.3">
      <c r="A113" s="64">
        <v>48</v>
      </c>
      <c r="B113" s="38" t="s">
        <v>181</v>
      </c>
      <c r="C113" s="27" t="s">
        <v>182</v>
      </c>
      <c r="D113" s="31"/>
      <c r="E113" s="31"/>
      <c r="F113" s="39"/>
      <c r="G113" s="39"/>
      <c r="H113" s="39"/>
      <c r="I113" s="20">
        <f t="shared" ref="I113:I115" si="7">H113-G113</f>
        <v>0</v>
      </c>
      <c r="J113" s="46"/>
      <c r="K113" s="66" t="s">
        <v>166</v>
      </c>
      <c r="L113" s="66" t="s">
        <v>183</v>
      </c>
    </row>
    <row r="114" spans="1:12" ht="33.6" x14ac:dyDescent="0.3">
      <c r="A114" s="64">
        <v>1.1000000000000001</v>
      </c>
      <c r="B114" s="31"/>
      <c r="C114" s="27" t="s">
        <v>184</v>
      </c>
      <c r="D114" s="26"/>
      <c r="E114" s="26"/>
      <c r="F114" s="25">
        <v>9945</v>
      </c>
      <c r="G114" s="25">
        <f>F114</f>
        <v>9945</v>
      </c>
      <c r="H114" s="25">
        <f>G114</f>
        <v>9945</v>
      </c>
      <c r="I114" s="20">
        <f t="shared" si="7"/>
        <v>0</v>
      </c>
      <c r="J114" s="46">
        <f t="shared" ref="J114:J115" si="8">I114/G114</f>
        <v>0</v>
      </c>
      <c r="K114" s="66"/>
      <c r="L114" s="66"/>
    </row>
    <row r="115" spans="1:12" ht="42.6" customHeight="1" x14ac:dyDescent="0.3">
      <c r="A115" s="64" t="s">
        <v>90</v>
      </c>
      <c r="B115" s="31"/>
      <c r="C115" s="27" t="s">
        <v>185</v>
      </c>
      <c r="D115" s="26"/>
      <c r="E115" s="26"/>
      <c r="F115" s="25">
        <v>1920</v>
      </c>
      <c r="G115" s="25">
        <f>F115</f>
        <v>1920</v>
      </c>
      <c r="H115" s="25">
        <f>G115</f>
        <v>1920</v>
      </c>
      <c r="I115" s="20">
        <f t="shared" si="7"/>
        <v>0</v>
      </c>
      <c r="J115" s="46">
        <f t="shared" si="8"/>
        <v>0</v>
      </c>
      <c r="K115" s="66"/>
      <c r="L115" s="66"/>
    </row>
    <row r="117" spans="1:12" x14ac:dyDescent="0.35">
      <c r="J117" s="107" t="s">
        <v>238</v>
      </c>
      <c r="K117" s="107"/>
      <c r="L117" s="107"/>
    </row>
  </sheetData>
  <mergeCells count="27">
    <mergeCell ref="J117:L117"/>
    <mergeCell ref="L113:L115"/>
    <mergeCell ref="L81:L82"/>
    <mergeCell ref="K81:K84"/>
    <mergeCell ref="K86:K87"/>
    <mergeCell ref="L86:L87"/>
    <mergeCell ref="K113:K115"/>
    <mergeCell ref="K1:L1"/>
    <mergeCell ref="A3:L3"/>
    <mergeCell ref="A2:L2"/>
    <mergeCell ref="A4:L4"/>
    <mergeCell ref="C44:D44"/>
    <mergeCell ref="K9:K29"/>
    <mergeCell ref="K32:K43"/>
    <mergeCell ref="A1:C1"/>
    <mergeCell ref="K66:K79"/>
    <mergeCell ref="K89:K112"/>
    <mergeCell ref="K63:K64"/>
    <mergeCell ref="K45:K62"/>
    <mergeCell ref="A66:A74"/>
    <mergeCell ref="A75:A79"/>
    <mergeCell ref="C65:D65"/>
    <mergeCell ref="D66:D74"/>
    <mergeCell ref="D75:D79"/>
    <mergeCell ref="A63:A64"/>
    <mergeCell ref="B63:B64"/>
    <mergeCell ref="C63:C64"/>
  </mergeCells>
  <phoneticPr fontId="2" type="noConversion"/>
  <printOptions horizontalCentered="1"/>
  <pageMargins left="0.2" right="0.2" top="0.5" bottom="0.25" header="0" footer="0"/>
  <pageSetup paperSize="9" scale="6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vt:lpstr>
      <vt:lpstr>sheet!Print_Area</vt:lpstr>
      <vt:lpstr>sheet!Print_Titles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2024-08-29T03:10:53Z</cp:lastPrinted>
  <dcterms:created xsi:type="dcterms:W3CDTF">2024-07-24T09:45:33Z</dcterms:created>
  <dcterms:modified xsi:type="dcterms:W3CDTF">2025-07-31T07:55:17Z</dcterms:modified>
</cp:coreProperties>
</file>