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H-2020-6T-B60-TT343-33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42" i="1"/>
  <c r="D42"/>
  <c r="G39"/>
  <c r="G37"/>
  <c r="D37"/>
  <c r="F37"/>
  <c r="G34"/>
  <c r="G35"/>
  <c r="G33"/>
  <c r="D35"/>
  <c r="D34"/>
  <c r="D33"/>
  <c r="G27"/>
  <c r="G26"/>
  <c r="G28"/>
  <c r="G25"/>
  <c r="G22"/>
  <c r="G23"/>
  <c r="G21"/>
  <c r="D28"/>
  <c r="D27"/>
  <c r="D26"/>
  <c r="D25"/>
  <c r="D23"/>
  <c r="D22"/>
  <c r="D21"/>
  <c r="G13"/>
  <c r="G14"/>
  <c r="G15"/>
  <c r="G16"/>
  <c r="G17"/>
  <c r="G18"/>
  <c r="G12"/>
  <c r="F26"/>
  <c r="F27"/>
  <c r="F28"/>
  <c r="F25"/>
  <c r="F22"/>
  <c r="F23"/>
  <c r="F21"/>
  <c r="D18"/>
  <c r="D17"/>
  <c r="D16"/>
  <c r="D15"/>
  <c r="D14"/>
  <c r="D13"/>
  <c r="F13"/>
  <c r="F14"/>
  <c r="F15"/>
  <c r="F16"/>
  <c r="F17"/>
  <c r="F18"/>
  <c r="D12"/>
  <c r="E32"/>
  <c r="E31" s="1"/>
  <c r="E19"/>
  <c r="E11" s="1"/>
  <c r="E10" s="1"/>
  <c r="G10" s="1"/>
  <c r="J11"/>
  <c r="I11"/>
  <c r="G11" l="1"/>
  <c r="D32"/>
  <c r="D31" s="1"/>
  <c r="F33" l="1"/>
  <c r="F34"/>
  <c r="F35"/>
  <c r="F32"/>
  <c r="D19"/>
  <c r="C42"/>
  <c r="F42" s="1"/>
  <c r="C31"/>
  <c r="C32"/>
  <c r="C19" l="1"/>
  <c r="C12"/>
  <c r="F12" l="1"/>
  <c r="C11"/>
  <c r="F11" s="1"/>
  <c r="C10"/>
  <c r="F10" s="1"/>
  <c r="F19"/>
  <c r="I10"/>
  <c r="G31"/>
  <c r="F31"/>
</calcChain>
</file>

<file path=xl/sharedStrings.xml><?xml version="1.0" encoding="utf-8"?>
<sst xmlns="http://schemas.openxmlformats.org/spreadsheetml/2006/main" count="62" uniqueCount="60">
  <si>
    <t>UBND TỈNH HƯNG YÊN</t>
  </si>
  <si>
    <t>Đơn vị: Tỷ đồng</t>
  </si>
  <si>
    <t>STT</t>
  </si>
  <si>
    <t>Nội dung</t>
  </si>
  <si>
    <t>Dự toán</t>
  </si>
  <si>
    <t>Dự toán</t>
  </si>
  <si>
    <t>A</t>
  </si>
  <si>
    <t>B</t>
  </si>
  <si>
    <t>2</t>
  </si>
  <si>
    <t>TỔNG THU NSNN TRÊN ĐỊA BÀN</t>
  </si>
  <si>
    <t>I</t>
  </si>
  <si>
    <t>Thu nội địa</t>
  </si>
  <si>
    <t>Thu từ khu vực doanh nghiệp Nhà nước</t>
  </si>
  <si>
    <t xml:space="preserve">Thu từ khu vực doanh nghiệp có vốn đầu tư nước ngoài </t>
  </si>
  <si>
    <t>Thu từ khu vực kinh tế ngoài quốc doanh</t>
  </si>
  <si>
    <t>Thuế thu nhập cá nhân</t>
  </si>
  <si>
    <t>Thuế bảo vệ môi trường</t>
  </si>
  <si>
    <t>Các loại phí, lệ phí</t>
  </si>
  <si>
    <t>Lệ phí trước bạ</t>
  </si>
  <si>
    <t>Các khoản thu về nhà, đất</t>
  </si>
  <si>
    <t>- Thuế sử dụng đất nông nghiệp</t>
  </si>
  <si>
    <t>- Thuế sử dụng đất phi nông nghiệp</t>
  </si>
  <si>
    <t>- Thu tiền cho thuê đất, thuê mặt nước</t>
  </si>
  <si>
    <t>- Thu tiền sử dụng đất</t>
  </si>
  <si>
    <t>- Thu tiền cho thuê và tiền bán nhà ở thuộc sở hữu nhà nước</t>
  </si>
  <si>
    <t>Thu từ hoạt động xổ số kiến thiết</t>
  </si>
  <si>
    <t>Thu tiền cấp quyền khai thác khoáng sản</t>
  </si>
  <si>
    <t>Thu khác ngân sách</t>
  </si>
  <si>
    <t>Thu từ quỹ đất công ích và thu hoa lợi công sản khác</t>
  </si>
  <si>
    <t>Thu hồi vốn, thu cổ tức, lợi nhuận, lợi nhuận sau thuế, chênh lệch thu, chi của Ngân hàng Nhà nước</t>
  </si>
  <si>
    <t>II</t>
  </si>
  <si>
    <t>Thu từ dầu thô</t>
  </si>
  <si>
    <t>III</t>
  </si>
  <si>
    <t>Thu cân đối từ hoạt động xuất nhập khẩu</t>
  </si>
  <si>
    <t xml:space="preserve">Tổng số thu từ hoạt động xuất nhập khẩu </t>
  </si>
  <si>
    <t xml:space="preserve">- Thuế GTGT thu từ hàng hóa nhập khẩu </t>
  </si>
  <si>
    <t>- Thuế xuất khẩu</t>
  </si>
  <si>
    <t>- Thuế nhập khẩu</t>
  </si>
  <si>
    <t>- Thuế TTĐB thu từ hàng, hóa nhập khẩu</t>
  </si>
  <si>
    <t xml:space="preserve">- Thuế BVMT thu từ hàng hóa nhập khẩu </t>
  </si>
  <si>
    <t>- Thuế khác</t>
  </si>
  <si>
    <t>Hoàn thuế GTGT</t>
  </si>
  <si>
    <t>IV</t>
  </si>
  <si>
    <t>THU NSĐP ĐƯỢC HƯỞNG THEO PHÂN CẤP</t>
  </si>
  <si>
    <t>Từ các khoản thu phân chia</t>
  </si>
  <si>
    <t>Các khoản thu NSĐP hưởng 100%</t>
  </si>
  <si>
    <t xml:space="preserve">        SỞ TÀI CHÍNH</t>
  </si>
  <si>
    <t>Cùng kỳ năm 2019</t>
  </si>
  <si>
    <t>Thu huy động, đóng góp</t>
  </si>
  <si>
    <t xml:space="preserve"> Biểu số 60/CK-NSNN</t>
  </si>
  <si>
    <t>(Kèm theo Thông báo số         /TB-STC ngày        /07/2020 của sở Tài chính)</t>
  </si>
  <si>
    <t>V</t>
  </si>
  <si>
    <t>Thu từ quỹ dự trữ tài chính</t>
  </si>
  <si>
    <t>ƯỚC THỰC HIỆN THU NGÂN SÁCH ĐỊA PHƯƠNG QUÝ II VÀ 06 THÁNG NĂM 2020</t>
  </si>
  <si>
    <t>So sánh thực hiện với (%)</t>
  </si>
  <si>
    <t>Quý II</t>
  </si>
  <si>
    <t xml:space="preserve">Thực hiện  </t>
  </si>
  <si>
    <t>06 tháng</t>
  </si>
  <si>
    <t>3</t>
  </si>
  <si>
    <t>4=3/1</t>
  </si>
</sst>
</file>

<file path=xl/styles.xml><?xml version="1.0" encoding="utf-8"?>
<styleSheet xmlns="http://schemas.openxmlformats.org/spreadsheetml/2006/main">
  <numFmts count="61">
    <numFmt numFmtId="41" formatCode="_-* #,##0\ _₫_-;\-* #,##0\ _₫_-;_-* &quot;-&quot;\ _₫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_-&quot;€&quot;* #,##0_-;\-&quot;€&quot;* #,##0_-;_-&quot;€&quot;* &quot;-&quot;_-;_-@_-"/>
    <numFmt numFmtId="166" formatCode="00.000"/>
    <numFmt numFmtId="167" formatCode="&quot;?&quot;#,##0;&quot;?&quot;\-#,##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* #,##0\ &quot;€&quot;_-;\-* #,##0\ &quot;€&quot;_-;_-* &quot;-&quot;\ &quot;€&quot;_-;_-@_-"/>
    <numFmt numFmtId="172" formatCode="_-* #,##0\ _F_-;\-* #,##0\ _F_-;_-* &quot;-&quot;\ _F_-;_-@_-"/>
    <numFmt numFmtId="173" formatCode="_ &quot;\&quot;* #,##0_ ;_ &quot;\&quot;* \-#,##0_ ;_ &quot;\&quot;* &quot;-&quot;_ ;_ @_ "/>
    <numFmt numFmtId="174" formatCode="_ &quot;\&quot;* #,##0.00_ ;_ &quot;\&quot;* \-#,##0.00_ ;_ &quot;\&quot;* &quot;-&quot;??_ ;_ @_ "/>
    <numFmt numFmtId="175" formatCode="_ * #,##0_ ;_ * \-#,##0_ ;_ * &quot;-&quot;_ ;_ @_ "/>
    <numFmt numFmtId="176" formatCode="_ * #,##0.00_ ;_ * \-#,##0.00_ ;_ * &quot;-&quot;??_ ;_ @_ "/>
    <numFmt numFmtId="177" formatCode="0.000"/>
    <numFmt numFmtId="178" formatCode="#,##0.0_);\(#,##0.0\)"/>
    <numFmt numFmtId="179" formatCode="_(* #,##0.0000_);_(* \(#,##0.0000\);_(* &quot;-&quot;??_);_(@_)"/>
    <numFmt numFmtId="180" formatCode="0.0%;[Red]\(0.0%\)"/>
    <numFmt numFmtId="181" formatCode="_ * #,##0.00_)&quot;£&quot;_ ;_ * \(#,##0.00\)&quot;£&quot;_ ;_ * &quot;-&quot;??_)&quot;£&quot;_ ;_ @_ "/>
    <numFmt numFmtId="182" formatCode="_-&quot;$&quot;* #,##0.00_-;\-&quot;$&quot;* #,##0.00_-;_-&quot;$&quot;* &quot;-&quot;??_-;_-@_-"/>
    <numFmt numFmtId="183" formatCode="0.0%;\(0.0%\)"/>
    <numFmt numFmtId="184" formatCode="0.000_)"/>
    <numFmt numFmtId="185" formatCode="_(* #,##0.00_);_(* \(#,##0.00\);_(* &quot;-&quot;??_);_(@_)"/>
    <numFmt numFmtId="186" formatCode="_-* #,##0.00\ _€_-;\-* #,##0.00\ _€_-;_-* &quot;-&quot;??\ _€_-;_-@_-"/>
    <numFmt numFmtId="187" formatCode="#,##0.0"/>
    <numFmt numFmtId="188" formatCode="_-* #,##0.00\ _V_N_D_-;\-* #,##0.00\ _V_N_D_-;_-* &quot;-&quot;??\ _V_N_D_-;_-@_-"/>
    <numFmt numFmtId="189" formatCode="&quot;C&quot;#,##0.00_);\(&quot;C&quot;#,##0.00\)"/>
    <numFmt numFmtId="190" formatCode="\$#,##0\ ;\(\$#,##0\)"/>
    <numFmt numFmtId="191" formatCode="&quot;C&quot;#,##0_);\(&quot;C&quot;#,##0\)"/>
    <numFmt numFmtId="192" formatCode="_(* #,##0_);_(* \(#,##0\);_(* &quot;-&quot;??_);_(@_)"/>
    <numFmt numFmtId="193" formatCode="&quot;$&quot;\ \ \ \ #,##0_);\(&quot;$&quot;\ \ \ #,##0\)"/>
    <numFmt numFmtId="194" formatCode="&quot;$&quot;\ \ \ \ \ #,##0_);\(&quot;$&quot;\ \ \ \ \ #,##0\)"/>
    <numFmt numFmtId="195" formatCode="&quot;C&quot;#,##0_);[Red]\(&quot;C&quot;#,##0\)"/>
    <numFmt numFmtId="196" formatCode="_(* #,##0_);_(* \(#,##0\);_(* &quot;-&quot;_);_(@_)"/>
    <numFmt numFmtId="197" formatCode="_-[$€-2]* #,##0.00_-;\-[$€-2]* #,##0.00_-;_-[$€-2]* &quot;-&quot;??_-"/>
    <numFmt numFmtId="198" formatCode="#,###;\-#,###;&quot;&quot;;_(@_)"/>
    <numFmt numFmtId="199" formatCode="&quot;$&quot;#,##0_);\(&quot;$&quot;#,##0\)"/>
    <numFmt numFmtId="200" formatCode="_-&quot;£&quot;* #,##0_-;\-&quot;£&quot;* #,##0_-;_-&quot;£&quot;* &quot;-&quot;_-;_-@_-"/>
    <numFmt numFmtId="201" formatCode="#,##0\ &quot;$&quot;_);[Red]\(#,##0\ &quot;$&quot;\)"/>
    <numFmt numFmtId="202" formatCode="&quot;$&quot;###,0&quot;.&quot;00_);[Red]\(&quot;$&quot;###,0&quot;.&quot;00\)"/>
    <numFmt numFmtId="203" formatCode="&quot;\&quot;#,##0;[Red]\-&quot;\&quot;#,##0"/>
    <numFmt numFmtId="204" formatCode="&quot;\&quot;#,##0.00;\-&quot;\&quot;#,##0.00"/>
    <numFmt numFmtId="205" formatCode="0.00_)"/>
    <numFmt numFmtId="206" formatCode="#,##0.000_);\(#,##0.000\)"/>
    <numFmt numFmtId="207" formatCode="#,##0.00\ &quot;F&quot;;[Red]\-#,##0.00\ &quot;F&quot;"/>
    <numFmt numFmtId="208" formatCode="#,##0\ &quot;F&quot;;\-#,##0\ &quot;F&quot;"/>
    <numFmt numFmtId="209" formatCode="#,##0\ &quot;F&quot;;[Red]\-#,##0\ &quot;F&quot;"/>
    <numFmt numFmtId="210" formatCode="_-* #,##0\ &quot;F&quot;_-;\-* #,##0\ &quot;F&quot;_-;_-* &quot;-&quot;\ &quot;F&quot;_-;_-@_-"/>
    <numFmt numFmtId="211" formatCode="0.000\ "/>
    <numFmt numFmtId="212" formatCode="#,##0\ &quot;Lt&quot;;[Red]\-#,##0\ &quot;Lt&quot;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&quot;\&quot;#,##0.00;[Red]&quot;\&quot;\-#,##0.00"/>
    <numFmt numFmtId="219" formatCode="&quot;\&quot;#,##0;[Red]&quot;\&quot;\-#,##0"/>
    <numFmt numFmtId="220" formatCode="_-&quot;$&quot;* #,##0_-;\-&quot;$&quot;* #,##0_-;_-&quot;$&quot;* &quot;-&quot;_-;_-@_-"/>
    <numFmt numFmtId="221" formatCode="#"/>
    <numFmt numFmtId="222" formatCode="#.##"/>
  </numFmts>
  <fonts count="130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163"/>
    </font>
    <font>
      <sz val="10"/>
      <name val="Arial"/>
      <family val="2"/>
    </font>
    <font>
      <sz val="12"/>
      <name val="VNI-Times"/>
    </font>
    <font>
      <sz val="12"/>
      <name val=".VnTime"/>
      <family val="2"/>
    </font>
    <font>
      <sz val="12"/>
      <name val="돋움체"/>
      <family val="3"/>
      <charset val="129"/>
    </font>
    <font>
      <sz val="11"/>
      <name val="??"/>
      <family val="3"/>
    </font>
    <font>
      <sz val="10"/>
      <name val="?? ??"/>
      <family val="1"/>
      <charset val="136"/>
    </font>
    <font>
      <sz val="14"/>
      <name val="??"/>
      <family val="3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VNI-Times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1"/>
      <name val="VNI-Aptima"/>
    </font>
    <font>
      <sz val="12"/>
      <name val="???"/>
    </font>
    <font>
      <sz val="9"/>
      <name val="‚l‚r –¾’©"/>
      <family val="1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2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8"/>
      <name val="Times New Roman"/>
      <family val="1"/>
    </font>
    <font>
      <sz val="12"/>
      <name val="Tms Rmn"/>
    </font>
    <font>
      <sz val="11"/>
      <name val="µ¸¿ò"/>
      <charset val="129"/>
    </font>
    <font>
      <sz val="12"/>
      <name val="µ¸¿òÃ¼"/>
      <family val="3"/>
      <charset val="129"/>
    </font>
    <font>
      <sz val="10"/>
      <name val="±¼¸²A¼"/>
      <family val="3"/>
      <charset val="129"/>
    </font>
    <font>
      <sz val="10"/>
      <name val="Helv"/>
    </font>
    <font>
      <b/>
      <sz val="10"/>
      <name val="Helv"/>
      <family val="2"/>
    </font>
    <font>
      <sz val="11"/>
      <name val="Tms Rmn"/>
    </font>
    <font>
      <sz val="11"/>
      <color indexed="8"/>
      <name val="Calibri"/>
      <family val="2"/>
    </font>
    <font>
      <sz val="14"/>
      <name val="Times New Roman"/>
      <family val="1"/>
      <charset val="163"/>
    </font>
    <font>
      <sz val="14"/>
      <color indexed="8"/>
      <name val="Times New Roman"/>
      <family val="2"/>
    </font>
    <font>
      <sz val="13"/>
      <name val="Times New Roman"/>
      <family val="1"/>
      <charset val="163"/>
    </font>
    <font>
      <sz val="14"/>
      <name val="Times New Roman"/>
      <family val="1"/>
    </font>
    <font>
      <sz val="13"/>
      <name val="Arial"/>
      <family val="2"/>
    </font>
    <font>
      <sz val="10"/>
      <name val="MS Serif"/>
      <family val="1"/>
    </font>
    <font>
      <sz val="10"/>
      <name val=".VnArial"/>
      <family val="2"/>
    </font>
    <font>
      <sz val="10"/>
      <name val="Arial CE"/>
      <charset val="238"/>
    </font>
    <font>
      <sz val="10"/>
      <color indexed="16"/>
      <name val="MS Serif"/>
      <family val="1"/>
    </font>
    <font>
      <sz val="8"/>
      <name val="Arial"/>
      <family val="2"/>
    </font>
    <font>
      <sz val="13"/>
      <name val=".VnTime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Arial"/>
      <family val="2"/>
    </font>
    <font>
      <b/>
      <sz val="11"/>
      <name val="Helv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2"/>
      <name val=".VnArial Narrow"/>
      <family val="2"/>
    </font>
    <font>
      <sz val="9"/>
      <name val="Arial"/>
      <family val="2"/>
    </font>
    <font>
      <sz val="12"/>
      <color indexed="8"/>
      <name val="Times New Roman"/>
      <family val="2"/>
      <charset val="163"/>
    </font>
    <font>
      <sz val="14"/>
      <color theme="1"/>
      <name val="Times New Roman"/>
      <family val="2"/>
    </font>
    <font>
      <sz val="13"/>
      <color theme="1"/>
      <name val="Times New Roman"/>
      <family val="2"/>
    </font>
    <font>
      <sz val="13"/>
      <name val="Arial"/>
      <family val="2"/>
      <charset val="163"/>
    </font>
    <font>
      <sz val="11"/>
      <name val="–¾’©"/>
      <family val="1"/>
      <charset val="128"/>
    </font>
    <font>
      <b/>
      <sz val="11"/>
      <name val="Arial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sz val="8"/>
      <name val="Tms Rmn"/>
    </font>
    <font>
      <b/>
      <sz val="8"/>
      <color indexed="8"/>
      <name val="Helv"/>
    </font>
    <font>
      <b/>
      <sz val="13"/>
      <color indexed="8"/>
      <name val=".VnTimeH"/>
      <family val="2"/>
    </font>
    <font>
      <sz val="10"/>
      <name val=".VnAvant"/>
      <family val="2"/>
    </font>
    <font>
      <sz val="14"/>
      <name val="VnTime"/>
      <family val="2"/>
    </font>
    <font>
      <b/>
      <sz val="8"/>
      <name val="VN Helvetica"/>
    </font>
    <font>
      <sz val="9"/>
      <name val=".VnTime"/>
      <family val="2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Times New Roman"/>
      <family val="1"/>
      <charset val="163"/>
    </font>
    <font>
      <i/>
      <sz val="13"/>
      <name val="Times New Roman"/>
      <family val="1"/>
      <charset val="163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  <charset val="163"/>
    </font>
    <font>
      <b/>
      <i/>
      <sz val="11"/>
      <color theme="1"/>
      <name val="Times New Roman"/>
      <family val="1"/>
      <charset val="163"/>
    </font>
    <font>
      <i/>
      <sz val="11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sz val="11"/>
      <color rgb="FFFF0000"/>
      <name val="Arial"/>
      <family val="2"/>
      <charset val="163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  <charset val="163"/>
    </font>
    <font>
      <i/>
      <sz val="13"/>
      <color theme="1"/>
      <name val="Times New Roman"/>
      <family val="1"/>
      <charset val="163"/>
    </font>
    <font>
      <sz val="1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" fontId="13" fillId="0" borderId="1"/>
    <xf numFmtId="166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0" fillId="0" borderId="0"/>
    <xf numFmtId="0" fontId="10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72" fontId="12" fillId="0" borderId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4" fillId="0" borderId="0"/>
    <xf numFmtId="171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2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2" fillId="0" borderId="0"/>
    <xf numFmtId="0" fontId="25" fillId="0" borderId="0"/>
    <xf numFmtId="168" fontId="1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10" fillId="0" borderId="0"/>
    <xf numFmtId="0" fontId="27" fillId="0" borderId="0"/>
    <xf numFmtId="0" fontId="10" fillId="0" borderId="0"/>
    <xf numFmtId="1" fontId="28" fillId="0" borderId="1" applyBorder="0" applyAlignment="0">
      <alignment horizontal="center"/>
    </xf>
    <xf numFmtId="3" fontId="13" fillId="0" borderId="1"/>
    <xf numFmtId="3" fontId="13" fillId="0" borderId="1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29" fillId="3" borderId="0"/>
    <xf numFmtId="0" fontId="29" fillId="3" borderId="0"/>
    <xf numFmtId="0" fontId="29" fillId="3" borderId="0"/>
    <xf numFmtId="9" fontId="30" fillId="0" borderId="0" applyFont="0" applyFill="0" applyBorder="0" applyAlignment="0" applyProtection="0"/>
    <xf numFmtId="0" fontId="31" fillId="3" borderId="0"/>
    <xf numFmtId="0" fontId="12" fillId="0" borderId="0"/>
    <xf numFmtId="0" fontId="32" fillId="3" borderId="0"/>
    <xf numFmtId="0" fontId="33" fillId="0" borderId="0">
      <alignment wrapText="1"/>
    </xf>
    <xf numFmtId="0" fontId="34" fillId="0" borderId="0"/>
    <xf numFmtId="173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73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74" fontId="37" fillId="0" borderId="0" applyFont="0" applyFill="0" applyBorder="0" applyAlignment="0" applyProtection="0"/>
    <xf numFmtId="0" fontId="38" fillId="0" borderId="0">
      <alignment horizontal="center" wrapText="1"/>
      <protection locked="0"/>
    </xf>
    <xf numFmtId="175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75" fontId="37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76" fontId="37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/>
    <xf numFmtId="0" fontId="40" fillId="0" borderId="0"/>
    <xf numFmtId="0" fontId="36" fillId="0" borderId="0"/>
    <xf numFmtId="0" fontId="41" fillId="0" borderId="0"/>
    <xf numFmtId="0" fontId="42" fillId="0" borderId="0"/>
    <xf numFmtId="177" fontId="10" fillId="0" borderId="0" applyFill="0" applyBorder="0" applyAlignment="0"/>
    <xf numFmtId="178" fontId="43" fillId="0" borderId="0" applyFill="0" applyBorder="0" applyAlignment="0"/>
    <xf numFmtId="179" fontId="43" fillId="0" borderId="0" applyFill="0" applyBorder="0" applyAlignment="0"/>
    <xf numFmtId="180" fontId="43" fillId="0" borderId="0" applyFill="0" applyBorder="0" applyAlignment="0"/>
    <xf numFmtId="181" fontId="10" fillId="0" borderId="0" applyFill="0" applyBorder="0" applyAlignment="0"/>
    <xf numFmtId="182" fontId="43" fillId="0" borderId="0" applyFill="0" applyBorder="0" applyAlignment="0"/>
    <xf numFmtId="183" fontId="43" fillId="0" borderId="0" applyFill="0" applyBorder="0" applyAlignment="0"/>
    <xf numFmtId="178" fontId="43" fillId="0" borderId="0" applyFill="0" applyBorder="0" applyAlignment="0"/>
    <xf numFmtId="0" fontId="44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2" fontId="43" fillId="0" borderId="0" applyFont="0" applyFill="0" applyBorder="0" applyAlignment="0" applyProtection="0"/>
    <xf numFmtId="185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185" fontId="47" fillId="0" borderId="0" applyFont="0" applyFill="0" applyBorder="0" applyAlignment="0" applyProtection="0"/>
    <xf numFmtId="186" fontId="48" fillId="0" borderId="0" applyFont="0" applyFill="0" applyBorder="0" applyAlignment="0" applyProtection="0"/>
    <xf numFmtId="185" fontId="10" fillId="0" borderId="0" applyFont="0" applyFill="0" applyBorder="0" applyAlignment="0" applyProtection="0"/>
    <xf numFmtId="187" fontId="49" fillId="0" borderId="0" applyFont="0" applyFill="0" applyBorder="0" applyAlignment="0" applyProtection="0"/>
    <xf numFmtId="0" fontId="46" fillId="0" borderId="0" applyFont="0" applyFill="0" applyBorder="0" applyAlignment="0" applyProtection="0"/>
    <xf numFmtId="185" fontId="50" fillId="0" borderId="0" applyFont="0" applyFill="0" applyBorder="0" applyAlignment="0" applyProtection="0"/>
    <xf numFmtId="188" fontId="10" fillId="0" borderId="0" applyFont="0" applyFill="0" applyBorder="0" applyAlignment="0" applyProtection="0"/>
    <xf numFmtId="185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46" fillId="0" borderId="0" applyFont="0" applyFill="0" applyBorder="0" applyAlignment="0" applyProtection="0"/>
    <xf numFmtId="189" fontId="22" fillId="0" borderId="0"/>
    <xf numFmtId="3" fontId="10" fillId="0" borderId="0" applyFont="0" applyFill="0" applyBorder="0" applyAlignment="0" applyProtection="0"/>
    <xf numFmtId="0" fontId="52" fillId="0" borderId="0" applyNumberFormat="0" applyAlignment="0">
      <alignment horizontal="left"/>
    </xf>
    <xf numFmtId="178" fontId="43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22" fillId="0" borderId="0"/>
    <xf numFmtId="192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4" fontId="23" fillId="0" borderId="0" applyFill="0" applyBorder="0" applyAlignment="0"/>
    <xf numFmtId="19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5" fontId="22" fillId="0" borderId="0"/>
    <xf numFmtId="168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96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196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2" fontId="43" fillId="0" borderId="0" applyFill="0" applyBorder="0" applyAlignment="0"/>
    <xf numFmtId="178" fontId="43" fillId="0" borderId="0" applyFill="0" applyBorder="0" applyAlignment="0"/>
    <xf numFmtId="182" fontId="43" fillId="0" borderId="0" applyFill="0" applyBorder="0" applyAlignment="0"/>
    <xf numFmtId="183" fontId="43" fillId="0" borderId="0" applyFill="0" applyBorder="0" applyAlignment="0"/>
    <xf numFmtId="178" fontId="43" fillId="0" borderId="0" applyFill="0" applyBorder="0" applyAlignment="0"/>
    <xf numFmtId="0" fontId="55" fillId="0" borderId="0" applyNumberFormat="0" applyAlignment="0">
      <alignment horizontal="left"/>
    </xf>
    <xf numFmtId="197" fontId="12" fillId="0" borderId="0" applyFont="0" applyFill="0" applyBorder="0" applyAlignment="0" applyProtection="0"/>
    <xf numFmtId="2" fontId="10" fillId="0" borderId="0" applyFont="0" applyFill="0" applyBorder="0" applyAlignment="0" applyProtection="0"/>
    <xf numFmtId="38" fontId="56" fillId="4" borderId="0" applyNumberFormat="0" applyBorder="0" applyAlignment="0" applyProtection="0"/>
    <xf numFmtId="198" fontId="57" fillId="0" borderId="0" applyFont="0" applyFill="0" applyBorder="0" applyAlignment="0" applyProtection="0"/>
    <xf numFmtId="0" fontId="58" fillId="5" borderId="0"/>
    <xf numFmtId="0" fontId="59" fillId="0" borderId="0">
      <alignment horizontal="left"/>
    </xf>
    <xf numFmtId="0" fontId="60" fillId="0" borderId="11" applyNumberFormat="0" applyAlignment="0" applyProtection="0">
      <alignment horizontal="left" vertical="center"/>
    </xf>
    <xf numFmtId="0" fontId="60" fillId="0" borderId="9">
      <alignment horizontal="left" vertical="center"/>
    </xf>
    <xf numFmtId="0" fontId="61" fillId="0" borderId="0" applyProtection="0"/>
    <xf numFmtId="0" fontId="60" fillId="0" borderId="0" applyProtection="0"/>
    <xf numFmtId="0" fontId="62" fillId="0" borderId="12">
      <alignment horizontal="center"/>
    </xf>
    <xf numFmtId="0" fontId="62" fillId="0" borderId="0">
      <alignment horizontal="center"/>
    </xf>
    <xf numFmtId="199" fontId="63" fillId="6" borderId="1" applyNumberFormat="0" applyAlignment="0">
      <alignment horizontal="left" vertical="top"/>
    </xf>
    <xf numFmtId="49" fontId="64" fillId="0" borderId="1">
      <alignment vertical="center"/>
    </xf>
    <xf numFmtId="172" fontId="21" fillId="0" borderId="0" applyFont="0" applyFill="0" applyBorder="0" applyAlignment="0" applyProtection="0"/>
    <xf numFmtId="10" fontId="56" fillId="4" borderId="1" applyNumberFormat="0" applyBorder="0" applyAlignment="0" applyProtection="0"/>
    <xf numFmtId="0" fontId="12" fillId="0" borderId="0"/>
    <xf numFmtId="0" fontId="22" fillId="0" borderId="0"/>
    <xf numFmtId="0" fontId="46" fillId="0" borderId="0"/>
    <xf numFmtId="0" fontId="65" fillId="0" borderId="0"/>
    <xf numFmtId="0" fontId="46" fillId="0" borderId="0"/>
    <xf numFmtId="182" fontId="43" fillId="0" borderId="0" applyFill="0" applyBorder="0" applyAlignment="0"/>
    <xf numFmtId="178" fontId="43" fillId="0" borderId="0" applyFill="0" applyBorder="0" applyAlignment="0"/>
    <xf numFmtId="182" fontId="43" fillId="0" borderId="0" applyFill="0" applyBorder="0" applyAlignment="0"/>
    <xf numFmtId="183" fontId="43" fillId="0" borderId="0" applyFill="0" applyBorder="0" applyAlignment="0"/>
    <xf numFmtId="178" fontId="43" fillId="0" borderId="0" applyFill="0" applyBorder="0" applyAlignment="0"/>
    <xf numFmtId="38" fontId="22" fillId="0" borderId="0" applyFont="0" applyFill="0" applyBorder="0" applyAlignment="0" applyProtection="0"/>
    <xf numFmtId="4" fontId="43" fillId="0" borderId="0" applyFon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66" fillId="0" borderId="12"/>
    <xf numFmtId="200" fontId="10" fillId="0" borderId="6"/>
    <xf numFmtId="201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65" fillId="0" borderId="0" applyNumberFormat="0" applyFont="0" applyFill="0" applyAlignment="0"/>
    <xf numFmtId="0" fontId="67" fillId="0" borderId="0"/>
    <xf numFmtId="37" fontId="68" fillId="0" borderId="0"/>
    <xf numFmtId="205" fontId="69" fillId="0" borderId="0"/>
    <xf numFmtId="0" fontId="5" fillId="0" borderId="0"/>
    <xf numFmtId="0" fontId="70" fillId="0" borderId="0"/>
    <xf numFmtId="0" fontId="4" fillId="0" borderId="0"/>
    <xf numFmtId="0" fontId="12" fillId="0" borderId="0"/>
    <xf numFmtId="0" fontId="12" fillId="0" borderId="0"/>
    <xf numFmtId="0" fontId="47" fillId="0" borderId="0"/>
    <xf numFmtId="0" fontId="5" fillId="0" borderId="0"/>
    <xf numFmtId="0" fontId="50" fillId="0" borderId="0"/>
    <xf numFmtId="0" fontId="12" fillId="0" borderId="0"/>
    <xf numFmtId="0" fontId="46" fillId="0" borderId="0"/>
    <xf numFmtId="0" fontId="5" fillId="0" borderId="0"/>
    <xf numFmtId="0" fontId="4" fillId="0" borderId="0"/>
    <xf numFmtId="0" fontId="4" fillId="0" borderId="0"/>
    <xf numFmtId="0" fontId="12" fillId="0" borderId="0"/>
    <xf numFmtId="0" fontId="71" fillId="0" borderId="0"/>
    <xf numFmtId="0" fontId="71" fillId="0" borderId="0" applyProtection="0"/>
    <xf numFmtId="0" fontId="71" fillId="0" borderId="0" applyProtection="0"/>
    <xf numFmtId="0" fontId="71" fillId="0" borderId="0" applyProtection="0"/>
    <xf numFmtId="0" fontId="71" fillId="0" borderId="0" applyProtection="0"/>
    <xf numFmtId="0" fontId="71" fillId="0" borderId="0" applyProtection="0"/>
    <xf numFmtId="0" fontId="72" fillId="0" borderId="0"/>
    <xf numFmtId="0" fontId="57" fillId="0" borderId="0"/>
    <xf numFmtId="0" fontId="50" fillId="0" borderId="0"/>
    <xf numFmtId="0" fontId="46" fillId="0" borderId="0"/>
    <xf numFmtId="0" fontId="46" fillId="0" borderId="0"/>
    <xf numFmtId="0" fontId="71" fillId="0" borderId="0"/>
    <xf numFmtId="0" fontId="73" fillId="0" borderId="0"/>
    <xf numFmtId="0" fontId="49" fillId="0" borderId="0"/>
    <xf numFmtId="0" fontId="70" fillId="0" borderId="0"/>
    <xf numFmtId="0" fontId="74" fillId="0" borderId="0"/>
    <xf numFmtId="0" fontId="51" fillId="0" borderId="0"/>
    <xf numFmtId="0" fontId="75" fillId="0" borderId="0"/>
    <xf numFmtId="0" fontId="47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43" fillId="4" borderId="0"/>
    <xf numFmtId="0" fontId="54" fillId="0" borderId="0"/>
    <xf numFmtId="169" fontId="76" fillId="0" borderId="0" applyFont="0" applyFill="0" applyBorder="0" applyAlignment="0" applyProtection="0"/>
    <xf numFmtId="168" fontId="7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67" fillId="0" borderId="0"/>
    <xf numFmtId="14" fontId="38" fillId="0" borderId="0">
      <alignment horizontal="center" wrapText="1"/>
      <protection locked="0"/>
    </xf>
    <xf numFmtId="18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13" applyNumberFormat="0" applyBorder="0"/>
    <xf numFmtId="182" fontId="43" fillId="0" borderId="0" applyFill="0" applyBorder="0" applyAlignment="0"/>
    <xf numFmtId="178" fontId="43" fillId="0" borderId="0" applyFill="0" applyBorder="0" applyAlignment="0"/>
    <xf numFmtId="182" fontId="43" fillId="0" borderId="0" applyFill="0" applyBorder="0" applyAlignment="0"/>
    <xf numFmtId="183" fontId="43" fillId="0" borderId="0" applyFill="0" applyBorder="0" applyAlignment="0"/>
    <xf numFmtId="178" fontId="43" fillId="0" borderId="0" applyFill="0" applyBorder="0" applyAlignment="0"/>
    <xf numFmtId="0" fontId="78" fillId="0" borderId="0"/>
    <xf numFmtId="0" fontId="22" fillId="0" borderId="0" applyNumberFormat="0" applyFont="0" applyFill="0" applyBorder="0" applyAlignment="0" applyProtection="0">
      <alignment horizontal="left"/>
    </xf>
    <xf numFmtId="0" fontId="79" fillId="0" borderId="12">
      <alignment horizontal="center"/>
    </xf>
    <xf numFmtId="0" fontId="80" fillId="7" borderId="0" applyNumberFormat="0" applyFont="0" applyBorder="0" applyAlignment="0">
      <alignment horizontal="center"/>
    </xf>
    <xf numFmtId="14" fontId="81" fillId="0" borderId="0" applyNumberFormat="0" applyFill="0" applyBorder="0" applyAlignment="0" applyProtection="0">
      <alignment horizontal="left"/>
    </xf>
    <xf numFmtId="172" fontId="2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" fontId="82" fillId="8" borderId="14" applyNumberFormat="0" applyProtection="0">
      <alignment vertical="center"/>
    </xf>
    <xf numFmtId="4" fontId="83" fillId="8" borderId="14" applyNumberFormat="0" applyProtection="0">
      <alignment vertical="center"/>
    </xf>
    <xf numFmtId="4" fontId="84" fillId="8" borderId="14" applyNumberFormat="0" applyProtection="0">
      <alignment horizontal="left" vertical="center" indent="1"/>
    </xf>
    <xf numFmtId="4" fontId="84" fillId="9" borderId="0" applyNumberFormat="0" applyProtection="0">
      <alignment horizontal="left" vertical="center" indent="1"/>
    </xf>
    <xf numFmtId="4" fontId="84" fillId="10" borderId="14" applyNumberFormat="0" applyProtection="0">
      <alignment horizontal="right" vertical="center"/>
    </xf>
    <xf numFmtId="4" fontId="84" fillId="11" borderId="14" applyNumberFormat="0" applyProtection="0">
      <alignment horizontal="right" vertical="center"/>
    </xf>
    <xf numFmtId="4" fontId="84" fillId="12" borderId="14" applyNumberFormat="0" applyProtection="0">
      <alignment horizontal="right" vertical="center"/>
    </xf>
    <xf numFmtId="4" fontId="84" fillId="13" borderId="14" applyNumberFormat="0" applyProtection="0">
      <alignment horizontal="right" vertical="center"/>
    </xf>
    <xf numFmtId="4" fontId="84" fillId="14" borderId="14" applyNumberFormat="0" applyProtection="0">
      <alignment horizontal="right" vertical="center"/>
    </xf>
    <xf numFmtId="4" fontId="84" fillId="15" borderId="14" applyNumberFormat="0" applyProtection="0">
      <alignment horizontal="right" vertical="center"/>
    </xf>
    <xf numFmtId="4" fontId="84" fillId="16" borderId="14" applyNumberFormat="0" applyProtection="0">
      <alignment horizontal="right" vertical="center"/>
    </xf>
    <xf numFmtId="4" fontId="84" fillId="17" borderId="14" applyNumberFormat="0" applyProtection="0">
      <alignment horizontal="right" vertical="center"/>
    </xf>
    <xf numFmtId="4" fontId="84" fillId="18" borderId="14" applyNumberFormat="0" applyProtection="0">
      <alignment horizontal="right" vertical="center"/>
    </xf>
    <xf numFmtId="4" fontId="82" fillId="19" borderId="15" applyNumberFormat="0" applyProtection="0">
      <alignment horizontal="left" vertical="center" indent="1"/>
    </xf>
    <xf numFmtId="4" fontId="82" fillId="20" borderId="0" applyNumberFormat="0" applyProtection="0">
      <alignment horizontal="left" vertical="center" indent="1"/>
    </xf>
    <xf numFmtId="4" fontId="82" fillId="9" borderId="0" applyNumberFormat="0" applyProtection="0">
      <alignment horizontal="left" vertical="center" indent="1"/>
    </xf>
    <xf numFmtId="4" fontId="84" fillId="20" borderId="14" applyNumberFormat="0" applyProtection="0">
      <alignment horizontal="right" vertical="center"/>
    </xf>
    <xf numFmtId="4" fontId="23" fillId="20" borderId="0" applyNumberFormat="0" applyProtection="0">
      <alignment horizontal="left" vertical="center" indent="1"/>
    </xf>
    <xf numFmtId="4" fontId="23" fillId="9" borderId="0" applyNumberFormat="0" applyProtection="0">
      <alignment horizontal="left" vertical="center" indent="1"/>
    </xf>
    <xf numFmtId="4" fontId="84" fillId="21" borderId="14" applyNumberFormat="0" applyProtection="0">
      <alignment vertical="center"/>
    </xf>
    <xf numFmtId="4" fontId="85" fillId="21" borderId="14" applyNumberFormat="0" applyProtection="0">
      <alignment vertical="center"/>
    </xf>
    <xf numFmtId="4" fontId="82" fillId="20" borderId="16" applyNumberFormat="0" applyProtection="0">
      <alignment horizontal="left" vertical="center" indent="1"/>
    </xf>
    <xf numFmtId="4" fontId="84" fillId="21" borderId="14" applyNumberFormat="0" applyProtection="0">
      <alignment horizontal="right" vertical="center"/>
    </xf>
    <xf numFmtId="4" fontId="85" fillId="21" borderId="14" applyNumberFormat="0" applyProtection="0">
      <alignment horizontal="right" vertical="center"/>
    </xf>
    <xf numFmtId="4" fontId="82" fillId="20" borderId="14" applyNumberFormat="0" applyProtection="0">
      <alignment horizontal="left" vertical="center" indent="1"/>
    </xf>
    <xf numFmtId="4" fontId="86" fillId="6" borderId="16" applyNumberFormat="0" applyProtection="0">
      <alignment horizontal="left" vertical="center" indent="1"/>
    </xf>
    <xf numFmtId="4" fontId="87" fillId="21" borderId="14" applyNumberFormat="0" applyProtection="0">
      <alignment horizontal="right" vertical="center"/>
    </xf>
    <xf numFmtId="0" fontId="80" fillId="1" borderId="9" applyNumberFormat="0" applyFont="0" applyAlignment="0">
      <alignment horizontal="center"/>
    </xf>
    <xf numFmtId="0" fontId="88" fillId="0" borderId="0" applyNumberFormat="0" applyFill="0" applyBorder="0" applyAlignment="0">
      <alignment horizontal="center"/>
    </xf>
    <xf numFmtId="0" fontId="89" fillId="0" borderId="17" applyNumberFormat="0" applyFill="0" applyBorder="0" applyAlignment="0" applyProtection="0"/>
    <xf numFmtId="0" fontId="12" fillId="0" borderId="4">
      <alignment horizontal="center"/>
    </xf>
    <xf numFmtId="0" fontId="34" fillId="0" borderId="0" applyNumberFormat="0" applyFill="0" applyBorder="0" applyAlignment="0" applyProtection="0"/>
    <xf numFmtId="192" fontId="53" fillId="0" borderId="0" applyFont="0" applyFill="0" applyBorder="0" applyAlignment="0" applyProtection="0"/>
    <xf numFmtId="172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66" fillId="0" borderId="0"/>
    <xf numFmtId="40" fontId="90" fillId="0" borderId="0" applyBorder="0">
      <alignment horizontal="right"/>
    </xf>
    <xf numFmtId="207" fontId="57" fillId="0" borderId="2">
      <alignment horizontal="right" vertical="center"/>
    </xf>
    <xf numFmtId="207" fontId="57" fillId="0" borderId="2">
      <alignment horizontal="right" vertical="center"/>
    </xf>
    <xf numFmtId="207" fontId="57" fillId="0" borderId="2">
      <alignment horizontal="right" vertical="center"/>
    </xf>
    <xf numFmtId="207" fontId="57" fillId="0" borderId="2">
      <alignment horizontal="right" vertical="center"/>
    </xf>
    <xf numFmtId="207" fontId="57" fillId="0" borderId="2">
      <alignment horizontal="right" vertical="center"/>
    </xf>
    <xf numFmtId="207" fontId="57" fillId="0" borderId="2">
      <alignment horizontal="right" vertical="center"/>
    </xf>
    <xf numFmtId="49" fontId="23" fillId="0" borderId="0" applyFill="0" applyBorder="0" applyAlignment="0"/>
    <xf numFmtId="208" fontId="10" fillId="0" borderId="0" applyFill="0" applyBorder="0" applyAlignment="0"/>
    <xf numFmtId="209" fontId="10" fillId="0" borderId="0" applyFill="0" applyBorder="0" applyAlignment="0"/>
    <xf numFmtId="210" fontId="57" fillId="0" borderId="2">
      <alignment horizontal="center"/>
    </xf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" fontId="91" fillId="0" borderId="10" applyNumberFormat="0" applyBorder="0" applyAlignment="0"/>
    <xf numFmtId="211" fontId="92" fillId="0" borderId="0" applyFont="0" applyFill="0" applyBorder="0" applyAlignment="0" applyProtection="0"/>
    <xf numFmtId="212" fontId="53" fillId="0" borderId="0" applyFont="0" applyFill="0" applyBorder="0" applyAlignment="0" applyProtection="0"/>
    <xf numFmtId="209" fontId="57" fillId="0" borderId="0"/>
    <xf numFmtId="213" fontId="57" fillId="0" borderId="1"/>
    <xf numFmtId="3" fontId="57" fillId="0" borderId="0" applyNumberFormat="0" applyBorder="0" applyAlignment="0" applyProtection="0">
      <alignment horizontal="centerContinuous"/>
      <protection locked="0"/>
    </xf>
    <xf numFmtId="3" fontId="93" fillId="0" borderId="0">
      <protection locked="0"/>
    </xf>
    <xf numFmtId="199" fontId="94" fillId="22" borderId="3">
      <alignment vertical="top"/>
    </xf>
    <xf numFmtId="199" fontId="34" fillId="0" borderId="4">
      <alignment horizontal="left" vertical="top"/>
    </xf>
    <xf numFmtId="0" fontId="95" fillId="0" borderId="4">
      <alignment horizontal="left" vertical="center"/>
    </xf>
    <xf numFmtId="0" fontId="96" fillId="23" borderId="1">
      <alignment horizontal="left" vertical="center"/>
    </xf>
    <xf numFmtId="170" fontId="97" fillId="24" borderId="3"/>
    <xf numFmtId="199" fontId="63" fillId="0" borderId="3">
      <alignment horizontal="left" vertical="top"/>
    </xf>
    <xf numFmtId="0" fontId="98" fillId="25" borderId="0">
      <alignment horizontal="left" vertical="center"/>
    </xf>
    <xf numFmtId="214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216" fontId="54" fillId="0" borderId="0" applyFont="0" applyFill="0" applyBorder="0" applyAlignment="0" applyProtection="0"/>
    <xf numFmtId="217" fontId="54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7" fillId="0" borderId="0">
      <alignment vertical="center"/>
    </xf>
    <xf numFmtId="40" fontId="101" fillId="0" borderId="0" applyFont="0" applyFill="0" applyBorder="0" applyAlignment="0" applyProtection="0"/>
    <xf numFmtId="38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9" fontId="102" fillId="0" borderId="0" applyFont="0" applyFill="0" applyBorder="0" applyAlignment="0" applyProtection="0"/>
    <xf numFmtId="0" fontId="103" fillId="0" borderId="0"/>
    <xf numFmtId="0" fontId="104" fillId="0" borderId="18"/>
    <xf numFmtId="0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218" fontId="105" fillId="0" borderId="0" applyFont="0" applyFill="0" applyBorder="0" applyAlignment="0" applyProtection="0"/>
    <xf numFmtId="219" fontId="105" fillId="0" borderId="0" applyFont="0" applyFill="0" applyBorder="0" applyAlignment="0" applyProtection="0"/>
    <xf numFmtId="0" fontId="106" fillId="0" borderId="0"/>
    <xf numFmtId="0" fontId="65" fillId="0" borderId="0"/>
    <xf numFmtId="168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67" fillId="0" borderId="0"/>
    <xf numFmtId="220" fontId="71" fillId="0" borderId="0" applyFont="0" applyFill="0" applyBorder="0" applyAlignment="0" applyProtection="0"/>
    <xf numFmtId="170" fontId="18" fillId="0" borderId="0" applyFont="0" applyFill="0" applyBorder="0" applyAlignment="0" applyProtection="0"/>
    <xf numFmtId="182" fontId="71" fillId="0" borderId="0" applyFont="0" applyFill="0" applyBorder="0" applyAlignment="0" applyProtection="0"/>
    <xf numFmtId="169" fontId="22" fillId="0" borderId="0" applyNumberFormat="0" applyFont="0" applyFill="0" applyBorder="0" applyAlignment="0" applyProtection="0"/>
  </cellStyleXfs>
  <cellXfs count="73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3" fontId="109" fillId="0" borderId="7" xfId="2" applyNumberFormat="1" applyFont="1" applyBorder="1" applyAlignment="1">
      <alignment horizontal="right" vertical="center"/>
    </xf>
    <xf numFmtId="3" fontId="110" fillId="0" borderId="7" xfId="2" applyNumberFormat="1" applyFont="1" applyBorder="1" applyAlignment="1">
      <alignment horizontal="right" vertical="center"/>
    </xf>
    <xf numFmtId="4" fontId="109" fillId="0" borderId="7" xfId="2" applyNumberFormat="1" applyFont="1" applyBorder="1" applyAlignment="1">
      <alignment horizontal="right" vertical="center"/>
    </xf>
    <xf numFmtId="3" fontId="111" fillId="0" borderId="7" xfId="2" applyNumberFormat="1" applyFont="1" applyBorder="1" applyAlignment="1">
      <alignment horizontal="right" vertical="center"/>
    </xf>
    <xf numFmtId="4" fontId="110" fillId="0" borderId="7" xfId="2" applyNumberFormat="1" applyFont="1" applyBorder="1" applyAlignment="1">
      <alignment horizontal="right" vertical="center"/>
    </xf>
    <xf numFmtId="3" fontId="112" fillId="0" borderId="7" xfId="2" applyNumberFormat="1" applyFont="1" applyBorder="1" applyAlignment="1">
      <alignment horizontal="right" vertical="center"/>
    </xf>
    <xf numFmtId="3" fontId="113" fillId="0" borderId="7" xfId="0" applyNumberFormat="1" applyFont="1" applyBorder="1" applyAlignment="1">
      <alignment horizontal="center" vertical="center" wrapText="1"/>
    </xf>
    <xf numFmtId="3" fontId="114" fillId="0" borderId="7" xfId="0" applyNumberFormat="1" applyFont="1" applyBorder="1" applyAlignment="1">
      <alignment horizontal="right" vertical="center" wrapText="1"/>
    </xf>
    <xf numFmtId="3" fontId="114" fillId="0" borderId="7" xfId="0" applyNumberFormat="1" applyFont="1" applyBorder="1" applyAlignment="1">
      <alignment horizontal="center" vertical="center" wrapText="1"/>
    </xf>
    <xf numFmtId="3" fontId="115" fillId="0" borderId="7" xfId="0" applyNumberFormat="1" applyFont="1" applyBorder="1" applyAlignment="1">
      <alignment horizontal="center" vertical="center" wrapText="1"/>
    </xf>
    <xf numFmtId="3" fontId="115" fillId="0" borderId="7" xfId="0" applyNumberFormat="1" applyFont="1" applyBorder="1" applyAlignment="1">
      <alignment horizontal="right" vertical="center" wrapText="1"/>
    </xf>
    <xf numFmtId="3" fontId="112" fillId="0" borderId="8" xfId="2" applyNumberFormat="1" applyFont="1" applyBorder="1" applyAlignment="1">
      <alignment horizontal="right" vertical="center"/>
    </xf>
    <xf numFmtId="4" fontId="112" fillId="0" borderId="8" xfId="2" applyNumberFormat="1" applyFont="1" applyBorder="1" applyAlignment="1">
      <alignment horizontal="right" vertical="center"/>
    </xf>
    <xf numFmtId="0" fontId="116" fillId="0" borderId="10" xfId="0" applyFont="1" applyBorder="1" applyAlignment="1">
      <alignment horizontal="center" vertical="center" wrapText="1"/>
    </xf>
    <xf numFmtId="0" fontId="116" fillId="0" borderId="10" xfId="0" applyFont="1" applyBorder="1" applyAlignment="1">
      <alignment vertical="center" wrapText="1"/>
    </xf>
    <xf numFmtId="0" fontId="115" fillId="0" borderId="7" xfId="0" applyFont="1" applyBorder="1" applyAlignment="1">
      <alignment horizontal="center" vertical="center" wrapText="1"/>
    </xf>
    <xf numFmtId="0" fontId="115" fillId="0" borderId="7" xfId="0" applyFont="1" applyBorder="1" applyAlignment="1">
      <alignment vertical="center" wrapText="1"/>
    </xf>
    <xf numFmtId="0" fontId="114" fillId="0" borderId="7" xfId="0" applyFont="1" applyBorder="1" applyAlignment="1">
      <alignment horizontal="center" vertical="center" wrapText="1"/>
    </xf>
    <xf numFmtId="0" fontId="114" fillId="0" borderId="7" xfId="0" applyFont="1" applyBorder="1" applyAlignment="1">
      <alignment vertical="center" wrapText="1"/>
    </xf>
    <xf numFmtId="0" fontId="113" fillId="0" borderId="7" xfId="0" applyFont="1" applyBorder="1" applyAlignment="1">
      <alignment vertical="center" wrapText="1"/>
    </xf>
    <xf numFmtId="0" fontId="116" fillId="0" borderId="7" xfId="0" applyFont="1" applyBorder="1" applyAlignment="1">
      <alignment horizontal="center" vertical="center" wrapText="1"/>
    </xf>
    <xf numFmtId="0" fontId="116" fillId="0" borderId="7" xfId="0" applyFont="1" applyBorder="1" applyAlignment="1">
      <alignment vertical="center" wrapText="1"/>
    </xf>
    <xf numFmtId="0" fontId="114" fillId="0" borderId="8" xfId="0" applyFont="1" applyBorder="1" applyAlignment="1">
      <alignment horizontal="center" vertical="center" wrapText="1"/>
    </xf>
    <xf numFmtId="0" fontId="114" fillId="0" borderId="8" xfId="0" applyFont="1" applyBorder="1" applyAlignment="1">
      <alignment vertical="center" wrapText="1"/>
    </xf>
    <xf numFmtId="3" fontId="117" fillId="0" borderId="7" xfId="2" applyNumberFormat="1" applyFont="1" applyBorder="1" applyAlignment="1">
      <alignment horizontal="right" vertical="center"/>
    </xf>
    <xf numFmtId="3" fontId="117" fillId="0" borderId="8" xfId="2" applyNumberFormat="1" applyFont="1" applyBorder="1" applyAlignment="1">
      <alignment horizontal="right" vertical="center"/>
    </xf>
    <xf numFmtId="187" fontId="112" fillId="0" borderId="7" xfId="2" applyNumberFormat="1" applyFont="1" applyBorder="1" applyAlignment="1">
      <alignment horizontal="right" vertical="center"/>
    </xf>
    <xf numFmtId="4" fontId="109" fillId="0" borderId="8" xfId="2" applyNumberFormat="1" applyFont="1" applyBorder="1" applyAlignment="1">
      <alignment horizontal="right" vertical="center"/>
    </xf>
    <xf numFmtId="4" fontId="118" fillId="0" borderId="7" xfId="2" applyNumberFormat="1" applyFont="1" applyBorder="1" applyAlignment="1">
      <alignment horizontal="right" vertical="center"/>
    </xf>
    <xf numFmtId="4" fontId="117" fillId="0" borderId="7" xfId="2" applyNumberFormat="1" applyFont="1" applyBorder="1" applyAlignment="1">
      <alignment horizontal="right" vertical="center"/>
    </xf>
    <xf numFmtId="4" fontId="119" fillId="0" borderId="7" xfId="2" applyNumberFormat="1" applyFont="1" applyBorder="1" applyAlignment="1">
      <alignment horizontal="right" vertical="center"/>
    </xf>
    <xf numFmtId="4" fontId="120" fillId="0" borderId="7" xfId="2" applyNumberFormat="1" applyFont="1" applyBorder="1" applyAlignment="1">
      <alignment horizontal="right" vertical="center"/>
    </xf>
    <xf numFmtId="3" fontId="119" fillId="0" borderId="7" xfId="2" applyNumberFormat="1" applyFont="1" applyBorder="1" applyAlignment="1">
      <alignment horizontal="right" vertical="center"/>
    </xf>
    <xf numFmtId="3" fontId="122" fillId="0" borderId="7" xfId="2" applyNumberFormat="1" applyFont="1" applyBorder="1" applyAlignment="1">
      <alignment horizontal="right" vertical="center"/>
    </xf>
    <xf numFmtId="3" fontId="123" fillId="0" borderId="7" xfId="2" applyNumberFormat="1" applyFont="1" applyBorder="1" applyAlignment="1">
      <alignment horizontal="right" vertical="center"/>
    </xf>
    <xf numFmtId="221" fontId="123" fillId="0" borderId="7" xfId="2" applyNumberFormat="1" applyFont="1" applyBorder="1" applyAlignment="1">
      <alignment horizontal="right" vertical="center"/>
    </xf>
    <xf numFmtId="222" fontId="124" fillId="0" borderId="7" xfId="2" applyNumberFormat="1" applyFont="1" applyBorder="1" applyAlignment="1">
      <alignment horizontal="right" vertical="center"/>
    </xf>
    <xf numFmtId="3" fontId="124" fillId="0" borderId="7" xfId="2" applyNumberFormat="1" applyFont="1" applyBorder="1" applyAlignment="1">
      <alignment horizontal="right" vertical="center"/>
    </xf>
    <xf numFmtId="0" fontId="125" fillId="0" borderId="7" xfId="0" applyFont="1" applyBorder="1" applyAlignment="1">
      <alignment horizontal="center" vertical="center" wrapText="1"/>
    </xf>
    <xf numFmtId="222" fontId="123" fillId="0" borderId="7" xfId="2" applyNumberFormat="1" applyFont="1" applyBorder="1" applyAlignment="1">
      <alignment horizontal="right" vertical="center"/>
    </xf>
    <xf numFmtId="0" fontId="126" fillId="0" borderId="7" xfId="0" applyFont="1" applyBorder="1" applyAlignment="1">
      <alignment horizontal="right" vertical="center" wrapText="1"/>
    </xf>
    <xf numFmtId="3" fontId="127" fillId="0" borderId="7" xfId="2" applyNumberFormat="1" applyFont="1" applyBorder="1" applyAlignment="1">
      <alignment horizontal="right" vertical="center"/>
    </xf>
    <xf numFmtId="3" fontId="128" fillId="0" borderId="7" xfId="2" applyNumberFormat="1" applyFont="1" applyBorder="1" applyAlignment="1">
      <alignment horizontal="right" vertical="center"/>
    </xf>
    <xf numFmtId="221" fontId="128" fillId="0" borderId="7" xfId="2" applyNumberFormat="1" applyFont="1" applyBorder="1" applyAlignment="1">
      <alignment horizontal="right" vertical="center"/>
    </xf>
    <xf numFmtId="3" fontId="124" fillId="0" borderId="8" xfId="2" applyNumberFormat="1" applyFont="1" applyBorder="1" applyAlignment="1">
      <alignment horizontal="right" vertical="center"/>
    </xf>
    <xf numFmtId="4" fontId="112" fillId="0" borderId="7" xfId="2" applyNumberFormat="1" applyFont="1" applyBorder="1" applyAlignment="1">
      <alignment horizontal="right" vertical="center"/>
    </xf>
    <xf numFmtId="3" fontId="129" fillId="0" borderId="7" xfId="2" applyNumberFormat="1" applyFont="1" applyBorder="1" applyAlignment="1">
      <alignment horizontal="right" vertical="center"/>
    </xf>
    <xf numFmtId="3" fontId="129" fillId="0" borderId="7" xfId="0" applyNumberFormat="1" applyFont="1" applyBorder="1" applyAlignment="1">
      <alignment horizontal="right" vertical="center" wrapText="1"/>
    </xf>
    <xf numFmtId="0" fontId="121" fillId="0" borderId="0" xfId="0" applyFont="1"/>
    <xf numFmtId="187" fontId="115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164" fontId="2" fillId="2" borderId="1" xfId="1" applyNumberFormat="1" applyFont="1" applyFill="1" applyBorder="1" applyAlignment="1">
      <alignment horizontal="center" vertical="center" wrapText="1"/>
    </xf>
    <xf numFmtId="0" fontId="107" fillId="0" borderId="0" xfId="0" applyFont="1" applyAlignment="1">
      <alignment horizontal="left" vertical="center" wrapText="1"/>
    </xf>
    <xf numFmtId="164" fontId="3" fillId="0" borderId="5" xfId="1" applyNumberFormat="1" applyFont="1" applyBorder="1" applyAlignment="1">
      <alignment horizontal="right" vertical="center" wrapText="1"/>
    </xf>
    <xf numFmtId="164" fontId="2" fillId="2" borderId="19" xfId="1" applyNumberFormat="1" applyFont="1" applyFill="1" applyBorder="1" applyAlignment="1">
      <alignment horizontal="center" vertical="center" wrapText="1"/>
    </xf>
    <xf numFmtId="164" fontId="2" fillId="2" borderId="2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21" xfId="1" applyNumberFormat="1" applyFont="1" applyFill="1" applyBorder="1" applyAlignment="1">
      <alignment horizontal="center" vertical="center" wrapText="1"/>
    </xf>
  </cellXfs>
  <cellStyles count="383">
    <cellStyle name="_x0001_" xfId="8"/>
    <cellStyle name="          _x000d_&#10;shell=progman.exe_x000d_&#10;m" xfId="9"/>
    <cellStyle name="#,##0" xfId="10"/>
    <cellStyle name="??" xfId="11"/>
    <cellStyle name="?? [0.00]_ Att. 1- Cover" xfId="12"/>
    <cellStyle name="?? [0]" xfId="13"/>
    <cellStyle name="?_x001d_??%U©÷u&amp;H©÷9_x0008_? s&#10;_x0007__x0001__x0001_" xfId="14"/>
    <cellStyle name="???? [0.00]_PRODUCT DETAIL Q1" xfId="15"/>
    <cellStyle name="????_PRODUCT DETAIL Q1" xfId="16"/>
    <cellStyle name="???[0]_?? DI" xfId="17"/>
    <cellStyle name="???_?? DI" xfId="18"/>
    <cellStyle name="??[0]_BRE" xfId="19"/>
    <cellStyle name="??_ ??? ???? " xfId="20"/>
    <cellStyle name="??A? [0]_ÿÿÿÿÿÿ_1_¢¬???¢â? " xfId="21"/>
    <cellStyle name="??A?_ÿÿÿÿÿÿ_1_¢¬???¢â? " xfId="22"/>
    <cellStyle name="?¡±¢¥?_?¨ù??¢´¢¥_¢¬???¢â? " xfId="23"/>
    <cellStyle name="?ðÇ%U?&amp;H?_x0008_?s&#10;_x0007__x0001__x0001_" xfId="24"/>
    <cellStyle name="_130307 So sanh thuc hien 2012 - du toan 2012 moi (pan khac)" xfId="25"/>
    <cellStyle name="_130313 Mau  bieu bao cao nguon luc cua dia phuong sua" xfId="26"/>
    <cellStyle name="_130818 Tong hop Danh gia thu 2013" xfId="27"/>
    <cellStyle name="_130818 Tong hop Danh gia thu 2013_140921 bu giam thu ND 209" xfId="28"/>
    <cellStyle name="_130818 Tong hop Danh gia thu 2013_140921 bu giam thu ND 209_Phu luc so 5 - sua ngay 04-01" xfId="29"/>
    <cellStyle name="_Bang Chi tieu (2)" xfId="30"/>
    <cellStyle name="_DG 2012-DT2013 - Theo sac thue -sua" xfId="31"/>
    <cellStyle name="_DG 2012-DT2013 - Theo sac thue -sua_27-8Tong hop PA uoc 2012-DT 2013 -PA 420.000 ty-490.000 ty chuyen doi" xfId="32"/>
    <cellStyle name="_Huong CHI tieu Nhiem vu CTMTQG 2014(1)" xfId="33"/>
    <cellStyle name="_KT (2)" xfId="34"/>
    <cellStyle name="_KT (2)_1" xfId="35"/>
    <cellStyle name="_KT (2)_2" xfId="36"/>
    <cellStyle name="_KT (2)_2_TG-TH" xfId="37"/>
    <cellStyle name="_KT (2)_3" xfId="38"/>
    <cellStyle name="_KT (2)_3_TG-TH" xfId="39"/>
    <cellStyle name="_KT (2)_4" xfId="40"/>
    <cellStyle name="_KT (2)_4_TG-TH" xfId="41"/>
    <cellStyle name="_KT (2)_5" xfId="42"/>
    <cellStyle name="_KT (2)_TG-TH" xfId="43"/>
    <cellStyle name="_KT_TG" xfId="44"/>
    <cellStyle name="_KT_TG_1" xfId="45"/>
    <cellStyle name="_KT_TG_2" xfId="46"/>
    <cellStyle name="_KT_TG_3" xfId="47"/>
    <cellStyle name="_KT_TG_4" xfId="48"/>
    <cellStyle name="_KH.DTC.gd2016-2020 tinh (T2-2015)" xfId="49"/>
    <cellStyle name="_Phu luc kem BC gui VP Bo (18.2)" xfId="50"/>
    <cellStyle name="_TG-TH" xfId="51"/>
    <cellStyle name="_TG-TH_1" xfId="52"/>
    <cellStyle name="_TG-TH_2" xfId="53"/>
    <cellStyle name="_TG-TH_3" xfId="54"/>
    <cellStyle name="_TG-TH_4" xfId="55"/>
    <cellStyle name="~1" xfId="56"/>
    <cellStyle name="•W€_STDFOR" xfId="57"/>
    <cellStyle name="•W_MARINE" xfId="58"/>
    <cellStyle name="W_STDFOR" xfId="59"/>
    <cellStyle name="0" xfId="60"/>
    <cellStyle name="0.0" xfId="61"/>
    <cellStyle name="0.00" xfId="62"/>
    <cellStyle name="1" xfId="63"/>
    <cellStyle name="1_2-Ha GiangBB2011-V1" xfId="64"/>
    <cellStyle name="1_50-BB Vung tau 2011" xfId="65"/>
    <cellStyle name="1_52-Long An2011.BB-V1" xfId="66"/>
    <cellStyle name="1_bieu 1" xfId="67"/>
    <cellStyle name="1_bieu 2" xfId="68"/>
    <cellStyle name="1_bieu 4" xfId="69"/>
    <cellStyle name="¹éºÐÀ²_±âÅ¸" xfId="70"/>
    <cellStyle name="2" xfId="71"/>
    <cellStyle name="20" xfId="72"/>
    <cellStyle name="3" xfId="73"/>
    <cellStyle name="4" xfId="74"/>
    <cellStyle name="6" xfId="75"/>
    <cellStyle name="ÅëÈ­ [0]_¿ì¹°Åë" xfId="76"/>
    <cellStyle name="AeE­ [0]_INQUIRY ¿?¾÷AßAø " xfId="77"/>
    <cellStyle name="ÅëÈ­ [0]_laroux" xfId="78"/>
    <cellStyle name="ÅëÈ­_¿ì¹°Åë" xfId="79"/>
    <cellStyle name="AeE­_INQUIRY ¿?¾÷AßAø " xfId="80"/>
    <cellStyle name="ÅëÈ­_laroux" xfId="81"/>
    <cellStyle name="args.style" xfId="82"/>
    <cellStyle name="ÄÞ¸¶ [0]_¿ì¹°Åë" xfId="83"/>
    <cellStyle name="AÞ¸¶ [0]_INQUIRY ¿?¾÷AßAø " xfId="84"/>
    <cellStyle name="ÄÞ¸¶ [0]_laroux" xfId="85"/>
    <cellStyle name="ÄÞ¸¶_¿ì¹°Åë" xfId="86"/>
    <cellStyle name="AÞ¸¶_INQUIRY ¿?¾÷AßAø " xfId="87"/>
    <cellStyle name="ÄÞ¸¶_laroux" xfId="88"/>
    <cellStyle name="AutoFormat Options" xfId="89"/>
    <cellStyle name="Body" xfId="90"/>
    <cellStyle name="C?AØ_¿?¾÷CoE² " xfId="91"/>
    <cellStyle name="Ç¥ÁØ_#2(M17)_1" xfId="92"/>
    <cellStyle name="C￥AØ_¿μ¾÷CoE² " xfId="93"/>
    <cellStyle name="Ç¥ÁØ_±³°¢¼ö·®" xfId="94"/>
    <cellStyle name="C￥AØ_Sheet1_¿μ¾÷CoE² " xfId="95"/>
    <cellStyle name="Calc Currency (0)" xfId="96"/>
    <cellStyle name="Calc Currency (2)" xfId="97"/>
    <cellStyle name="Calc Percent (0)" xfId="98"/>
    <cellStyle name="Calc Percent (1)" xfId="99"/>
    <cellStyle name="Calc Percent (2)" xfId="100"/>
    <cellStyle name="Calc Units (0)" xfId="101"/>
    <cellStyle name="Calc Units (1)" xfId="102"/>
    <cellStyle name="Calc Units (2)" xfId="103"/>
    <cellStyle name="category" xfId="104"/>
    <cellStyle name="Comma" xfId="1" builtinId="3"/>
    <cellStyle name="Comma  - Style1" xfId="105"/>
    <cellStyle name="Comma  - Style2" xfId="106"/>
    <cellStyle name="Comma  - Style3" xfId="107"/>
    <cellStyle name="Comma  - Style4" xfId="108"/>
    <cellStyle name="Comma  - Style5" xfId="109"/>
    <cellStyle name="Comma  - Style6" xfId="110"/>
    <cellStyle name="Comma  - Style7" xfId="111"/>
    <cellStyle name="Comma  - Style8" xfId="112"/>
    <cellStyle name="Comma [00]" xfId="113"/>
    <cellStyle name="Comma 10" xfId="114"/>
    <cellStyle name="Comma 10 10" xfId="115"/>
    <cellStyle name="Comma 12" xfId="116"/>
    <cellStyle name="Comma 13" xfId="117"/>
    <cellStyle name="Comma 14" xfId="118"/>
    <cellStyle name="Comma 15" xfId="119"/>
    <cellStyle name="Comma 2" xfId="4"/>
    <cellStyle name="Comma 2 2" xfId="120"/>
    <cellStyle name="Comma 2 28" xfId="121"/>
    <cellStyle name="Comma 2 3 2" xfId="122"/>
    <cellStyle name="Comma 2_bieu 1" xfId="123"/>
    <cellStyle name="Comma 3" xfId="5"/>
    <cellStyle name="Comma 4" xfId="124"/>
    <cellStyle name="Comma 4 20" xfId="125"/>
    <cellStyle name="Comma 6" xfId="126"/>
    <cellStyle name="Comma 7" xfId="127"/>
    <cellStyle name="Comma 8" xfId="128"/>
    <cellStyle name="comma zerodec" xfId="129"/>
    <cellStyle name="Comma0" xfId="130"/>
    <cellStyle name="Copied" xfId="131"/>
    <cellStyle name="Currency [00]" xfId="132"/>
    <cellStyle name="Currency0" xfId="133"/>
    <cellStyle name="Currency1" xfId="134"/>
    <cellStyle name="Chi phÝ kh¸c_Book1" xfId="135"/>
    <cellStyle name="Date" xfId="136"/>
    <cellStyle name="Date Short" xfId="137"/>
    <cellStyle name="Dezimal [0]_NEGS" xfId="138"/>
    <cellStyle name="Dezimal_NEGS" xfId="139"/>
    <cellStyle name="Dollar (zero dec)" xfId="140"/>
    <cellStyle name="Dziesi?tny [0]_Invoices2001Slovakia" xfId="141"/>
    <cellStyle name="Dziesi?tny_Invoices2001Slovakia" xfId="142"/>
    <cellStyle name="Dziesietny [0]_Invoices2001Slovakia" xfId="143"/>
    <cellStyle name="Dziesiętny [0]_Invoices2001Slovakia" xfId="144"/>
    <cellStyle name="Dziesietny [0]_Invoices2001Slovakia_Book1" xfId="145"/>
    <cellStyle name="Dziesiętny [0]_Invoices2001Slovakia_Book1" xfId="146"/>
    <cellStyle name="Dziesietny [0]_Invoices2001Slovakia_Book1_Tong hop Cac tuyen(9-1-06)" xfId="147"/>
    <cellStyle name="Dziesiętny [0]_Invoices2001Slovakia_Book1_Tong hop Cac tuyen(9-1-06)" xfId="148"/>
    <cellStyle name="Dziesietny [0]_Invoices2001Slovakia_KL K.C mat duong" xfId="149"/>
    <cellStyle name="Dziesiętny [0]_Invoices2001Slovakia_Nhalamviec VTC(25-1-05)" xfId="150"/>
    <cellStyle name="Dziesietny [0]_Invoices2001Slovakia_TDT KHANH HOA" xfId="151"/>
    <cellStyle name="Dziesiętny [0]_Invoices2001Slovakia_TDT KHANH HOA" xfId="152"/>
    <cellStyle name="Dziesietny [0]_Invoices2001Slovakia_TDT KHANH HOA_Tong hop Cac tuyen(9-1-06)" xfId="153"/>
    <cellStyle name="Dziesiętny [0]_Invoices2001Slovakia_TDT KHANH HOA_Tong hop Cac tuyen(9-1-06)" xfId="154"/>
    <cellStyle name="Dziesietny [0]_Invoices2001Slovakia_TDT quangngai" xfId="155"/>
    <cellStyle name="Dziesiętny [0]_Invoices2001Slovakia_TDT quangngai" xfId="156"/>
    <cellStyle name="Dziesietny [0]_Invoices2001Slovakia_Tong hop Cac tuyen(9-1-06)" xfId="157"/>
    <cellStyle name="Dziesietny_Invoices2001Slovakia" xfId="158"/>
    <cellStyle name="Dziesiętny_Invoices2001Slovakia" xfId="159"/>
    <cellStyle name="Dziesietny_Invoices2001Slovakia_Book1" xfId="160"/>
    <cellStyle name="Dziesiętny_Invoices2001Slovakia_Book1" xfId="161"/>
    <cellStyle name="Dziesietny_Invoices2001Slovakia_Book1_Tong hop Cac tuyen(9-1-06)" xfId="162"/>
    <cellStyle name="Dziesiętny_Invoices2001Slovakia_Book1_Tong hop Cac tuyen(9-1-06)" xfId="163"/>
    <cellStyle name="Dziesietny_Invoices2001Slovakia_KL K.C mat duong" xfId="164"/>
    <cellStyle name="Dziesiętny_Invoices2001Slovakia_Nhalamviec VTC(25-1-05)" xfId="165"/>
    <cellStyle name="Dziesietny_Invoices2001Slovakia_TDT KHANH HOA" xfId="166"/>
    <cellStyle name="Dziesiętny_Invoices2001Slovakia_TDT KHANH HOA" xfId="167"/>
    <cellStyle name="Dziesietny_Invoices2001Slovakia_TDT KHANH HOA_Tong hop Cac tuyen(9-1-06)" xfId="168"/>
    <cellStyle name="Dziesiętny_Invoices2001Slovakia_TDT KHANH HOA_Tong hop Cac tuyen(9-1-06)" xfId="169"/>
    <cellStyle name="Dziesietny_Invoices2001Slovakia_TDT quangngai" xfId="170"/>
    <cellStyle name="Dziesiętny_Invoices2001Slovakia_TDT quangngai" xfId="171"/>
    <cellStyle name="Dziesietny_Invoices2001Slovakia_Tong hop Cac tuyen(9-1-06)" xfId="172"/>
    <cellStyle name="Enter Currency (0)" xfId="173"/>
    <cellStyle name="Enter Currency (2)" xfId="174"/>
    <cellStyle name="Enter Units (0)" xfId="175"/>
    <cellStyle name="Enter Units (1)" xfId="176"/>
    <cellStyle name="Enter Units (2)" xfId="177"/>
    <cellStyle name="Entered" xfId="178"/>
    <cellStyle name="Euro" xfId="179"/>
    <cellStyle name="Fixed" xfId="180"/>
    <cellStyle name="Grey" xfId="181"/>
    <cellStyle name="HAI" xfId="182"/>
    <cellStyle name="Head 1" xfId="183"/>
    <cellStyle name="HEADER" xfId="184"/>
    <cellStyle name="Header1" xfId="185"/>
    <cellStyle name="Header2" xfId="186"/>
    <cellStyle name="HEADING1" xfId="187"/>
    <cellStyle name="HEADING2" xfId="188"/>
    <cellStyle name="HEADINGS" xfId="189"/>
    <cellStyle name="HEADINGSTOP" xfId="190"/>
    <cellStyle name="headoption" xfId="191"/>
    <cellStyle name="Hoa-Scholl" xfId="192"/>
    <cellStyle name="i·0" xfId="193"/>
    <cellStyle name="Input [yellow]" xfId="194"/>
    <cellStyle name="khanh" xfId="195"/>
    <cellStyle name="Ledger 17 x 11 in" xfId="196"/>
    <cellStyle name="Ledger 17 x 11 in 2" xfId="197"/>
    <cellStyle name="Ledger 17 x 11 in 3" xfId="198"/>
    <cellStyle name="Ledger 17 x 11 in_bieu 1" xfId="199"/>
    <cellStyle name="Link Currency (0)" xfId="200"/>
    <cellStyle name="Link Currency (2)" xfId="201"/>
    <cellStyle name="Link Units (0)" xfId="202"/>
    <cellStyle name="Link Units (1)" xfId="203"/>
    <cellStyle name="Link Units (2)" xfId="204"/>
    <cellStyle name="Migliaia (0)_CALPREZZ" xfId="205"/>
    <cellStyle name="Migliaia_ PESO ELETTR." xfId="206"/>
    <cellStyle name="Millares [0]_Well Timing" xfId="207"/>
    <cellStyle name="Millares_Well Timing" xfId="208"/>
    <cellStyle name="Milliers [0]_      " xfId="209"/>
    <cellStyle name="Milliers_      " xfId="210"/>
    <cellStyle name="Model" xfId="211"/>
    <cellStyle name="moi" xfId="212"/>
    <cellStyle name="Moneda [0]_Well Timing" xfId="213"/>
    <cellStyle name="Moneda_Well Timing" xfId="214"/>
    <cellStyle name="Monétaire [0]_      " xfId="215"/>
    <cellStyle name="Monétaire_      " xfId="216"/>
    <cellStyle name="n" xfId="217"/>
    <cellStyle name="New Times Roman" xfId="218"/>
    <cellStyle name="no dec" xfId="219"/>
    <cellStyle name="Normal" xfId="0" builtinId="0"/>
    <cellStyle name="Normal - Style1" xfId="220"/>
    <cellStyle name="Normal 10" xfId="221"/>
    <cellStyle name="Normal 11" xfId="7"/>
    <cellStyle name="Normal 11 2" xfId="222"/>
    <cellStyle name="Normal 12" xfId="223"/>
    <cellStyle name="Normal 13" xfId="224"/>
    <cellStyle name="Normal 13 2" xfId="225"/>
    <cellStyle name="Normal 15" xfId="226"/>
    <cellStyle name="Normal 2" xfId="2"/>
    <cellStyle name="Normal 2 2" xfId="227"/>
    <cellStyle name="Normal 2 2 2" xfId="228"/>
    <cellStyle name="Normal 2 3" xfId="229"/>
    <cellStyle name="Normal 2 3 2" xfId="230"/>
    <cellStyle name="Normal 2 3 3" xfId="231"/>
    <cellStyle name="Normal 2 4" xfId="232"/>
    <cellStyle name="Normal 2 6" xfId="233"/>
    <cellStyle name="Normal 2_160507 Bieu mau NSDP ND sua ND73" xfId="234"/>
    <cellStyle name="Normal 23" xfId="235"/>
    <cellStyle name="Normal 24" xfId="236"/>
    <cellStyle name="Normal 25" xfId="237"/>
    <cellStyle name="Normal 26" xfId="238"/>
    <cellStyle name="Normal 27" xfId="239"/>
    <cellStyle name="Normal 28" xfId="240"/>
    <cellStyle name="Normal 29" xfId="241"/>
    <cellStyle name="Normal 3" xfId="242"/>
    <cellStyle name="Normal 3 2" xfId="243"/>
    <cellStyle name="Normal 30" xfId="244"/>
    <cellStyle name="Normal 31" xfId="245"/>
    <cellStyle name="Normal 32" xfId="246"/>
    <cellStyle name="Normal 4" xfId="247"/>
    <cellStyle name="Normal 4 2" xfId="248"/>
    <cellStyle name="Normal 4_160513 Bieu mau NSDP ND sua ND73" xfId="249"/>
    <cellStyle name="Normal 5" xfId="250"/>
    <cellStyle name="Normal 6" xfId="251"/>
    <cellStyle name="Normal 6 2" xfId="252"/>
    <cellStyle name="Normal 7" xfId="253"/>
    <cellStyle name="Normal 8" xfId="254"/>
    <cellStyle name="Normal 9" xfId="255"/>
    <cellStyle name="Normal 9 2" xfId="256"/>
    <cellStyle name="Normal 9_BieuHD2016-2020Tquang2(OK)" xfId="257"/>
    <cellStyle name="Normal1" xfId="258"/>
    <cellStyle name="Normale_ PESO ELETTR." xfId="259"/>
    <cellStyle name="Normalny_Cennik obowiazuje od 06-08-2001 r (1)" xfId="260"/>
    <cellStyle name="Œ…‹æØ‚è [0.00]_laroux" xfId="261"/>
    <cellStyle name="Œ…‹æØ‚è_laroux" xfId="262"/>
    <cellStyle name="oft Excel]_x000d_&#10;Comment=open=/f ‚ðw’è‚·‚é‚ÆAƒ†[ƒU[’è‹`ŠÖ”‚ðŠÖ”“\‚è•t‚¯‚Ìˆê——‚É“o˜^‚·‚é‚±‚Æ‚ª‚Å‚«‚Ü‚·B_x000d_&#10;Maximized" xfId="263"/>
    <cellStyle name="oft Excel]_x000d_&#10;Comment=open=/f ‚ðŽw’è‚·‚é‚ÆAƒ†[ƒU[’è‹`ŠÖ”‚ðŠÖ”“\‚è•t‚¯‚Ìˆê——‚É“o˜^‚·‚é‚±‚Æ‚ª‚Å‚«‚Ü‚·B_x000d_&#10;Maximized" xfId="264"/>
    <cellStyle name="oft Excel]_x000d_&#10;Comment=The open=/f lines load custom functions into the Paste Function list._x000d_&#10;Maximized=2_x000d_&#10;Basics=1_x000d_&#10;A" xfId="265"/>
    <cellStyle name="oft Excel]_x000d_&#10;Comment=The open=/f lines load custom functions into the Paste Function list._x000d_&#10;Maximized=3_x000d_&#10;Basics=1_x000d_&#10;A" xfId="266"/>
    <cellStyle name="omma [0]_Mktg Prog" xfId="267"/>
    <cellStyle name="ormal_Sheet1_1" xfId="268"/>
    <cellStyle name="per.style" xfId="269"/>
    <cellStyle name="Percent [0]" xfId="270"/>
    <cellStyle name="Percent [00]" xfId="271"/>
    <cellStyle name="Percent [2]" xfId="272"/>
    <cellStyle name="Percent 10" xfId="273"/>
    <cellStyle name="Percent 2" xfId="3"/>
    <cellStyle name="Percent 3" xfId="6"/>
    <cellStyle name="Percent 6" xfId="274"/>
    <cellStyle name="PERCENTAGE" xfId="275"/>
    <cellStyle name="PrePop Currency (0)" xfId="276"/>
    <cellStyle name="PrePop Currency (2)" xfId="277"/>
    <cellStyle name="PrePop Units (0)" xfId="278"/>
    <cellStyle name="PrePop Units (1)" xfId="279"/>
    <cellStyle name="PrePop Units (2)" xfId="280"/>
    <cellStyle name="pricing" xfId="281"/>
    <cellStyle name="PSChar" xfId="282"/>
    <cellStyle name="PSHeading" xfId="283"/>
    <cellStyle name="regstoresfromspecstores" xfId="284"/>
    <cellStyle name="RevList" xfId="285"/>
    <cellStyle name="S—_x0008_" xfId="286"/>
    <cellStyle name="s]_x000d_&#10;spooler=yes_x000d_&#10;load=_x000d_&#10;Beep=yes_x000d_&#10;NullPort=None_x000d_&#10;BorderWidth=3_x000d_&#10;CursorBlinkRate=1200_x000d_&#10;DoubleClickSpeed=452_x000d_&#10;Programs=co" xfId="287"/>
    <cellStyle name="SAPBEXaggData" xfId="288"/>
    <cellStyle name="SAPBEXaggDataEmph" xfId="289"/>
    <cellStyle name="SAPBEXaggItem" xfId="290"/>
    <cellStyle name="SAPBEXchaText" xfId="291"/>
    <cellStyle name="SAPBEXexcBad7" xfId="292"/>
    <cellStyle name="SAPBEXexcBad8" xfId="293"/>
    <cellStyle name="SAPBEXexcBad9" xfId="294"/>
    <cellStyle name="SAPBEXexcCritical4" xfId="295"/>
    <cellStyle name="SAPBEXexcCritical5" xfId="296"/>
    <cellStyle name="SAPBEXexcCritical6" xfId="297"/>
    <cellStyle name="SAPBEXexcGood1" xfId="298"/>
    <cellStyle name="SAPBEXexcGood2" xfId="299"/>
    <cellStyle name="SAPBEXexcGood3" xfId="300"/>
    <cellStyle name="SAPBEXfilterDrill" xfId="301"/>
    <cellStyle name="SAPBEXfilterItem" xfId="302"/>
    <cellStyle name="SAPBEXfilterText" xfId="303"/>
    <cellStyle name="SAPBEXformats" xfId="304"/>
    <cellStyle name="SAPBEXheaderItem" xfId="305"/>
    <cellStyle name="SAPBEXheaderText" xfId="306"/>
    <cellStyle name="SAPBEXresData" xfId="307"/>
    <cellStyle name="SAPBEXresDataEmph" xfId="308"/>
    <cellStyle name="SAPBEXresItem" xfId="309"/>
    <cellStyle name="SAPBEXstdData" xfId="310"/>
    <cellStyle name="SAPBEXstdDataEmph" xfId="311"/>
    <cellStyle name="SAPBEXstdItem" xfId="312"/>
    <cellStyle name="SAPBEXtitle" xfId="313"/>
    <cellStyle name="SAPBEXundefined" xfId="314"/>
    <cellStyle name="SHADEDSTORES" xfId="315"/>
    <cellStyle name="specstores" xfId="316"/>
    <cellStyle name="Standard" xfId="317"/>
    <cellStyle name="style" xfId="318"/>
    <cellStyle name="Style 1" xfId="319"/>
    <cellStyle name="Style 2" xfId="320"/>
    <cellStyle name="Style 3" xfId="321"/>
    <cellStyle name="Style 4" xfId="322"/>
    <cellStyle name="Style 5" xfId="323"/>
    <cellStyle name="Style 6" xfId="324"/>
    <cellStyle name="subhead" xfId="325"/>
    <cellStyle name="Subtotal" xfId="326"/>
    <cellStyle name="T" xfId="327"/>
    <cellStyle name="T_50-BB Vung tau 2011" xfId="328"/>
    <cellStyle name="T_50-BB Vung tau 2011_27-8Tong hop PA uoc 2012-DT 2013 -PA 420.000 ty-490.000 ty chuyen doi" xfId="329"/>
    <cellStyle name="T_bieu 1" xfId="330"/>
    <cellStyle name="T_bieu 2" xfId="331"/>
    <cellStyle name="T_bieu 4" xfId="332"/>
    <cellStyle name="Text Indent A" xfId="333"/>
    <cellStyle name="Text Indent B" xfId="334"/>
    <cellStyle name="Text Indent C" xfId="335"/>
    <cellStyle name="th" xfId="336"/>
    <cellStyle name="þ_x001d_ð·_x000c_æþ'_x000d_ßþU_x0001_Ø_x0005_ü_x0014__x0007__x0001__x0001_" xfId="337"/>
    <cellStyle name="þ_x001d_ðÇ%Uý—&amp;Hý9_x0008_Ÿ s&#10;_x0007__x0001__x0001_" xfId="338"/>
    <cellStyle name="þ_x001d_ðK_x000c_Fý_x001b__x000d_9ýU_x0001_Ð_x0008_¦)_x0007__x0001__x0001_" xfId="339"/>
    <cellStyle name="Thuyet minh" xfId="340"/>
    <cellStyle name="Valuta (0)_CALPREZZ" xfId="341"/>
    <cellStyle name="Valuta_ PESO ELETTR." xfId="342"/>
    <cellStyle name="viet" xfId="343"/>
    <cellStyle name="viet2" xfId="344"/>
    <cellStyle name="Vn Time 13" xfId="345"/>
    <cellStyle name="Vn Time 14" xfId="346"/>
    <cellStyle name="vnbo" xfId="347"/>
    <cellStyle name="vntxt1" xfId="348"/>
    <cellStyle name="vntxt2" xfId="349"/>
    <cellStyle name="vnhead1" xfId="350"/>
    <cellStyle name="vnhead2" xfId="351"/>
    <cellStyle name="vnhead3" xfId="352"/>
    <cellStyle name="vnhead4" xfId="353"/>
    <cellStyle name="Währung [0]_UXO VII" xfId="354"/>
    <cellStyle name="Währung_UXO VII" xfId="355"/>
    <cellStyle name="Walutowy [0]_Invoices2001Slovakia" xfId="356"/>
    <cellStyle name="Walutowy_Invoices2001Slovakia" xfId="357"/>
    <cellStyle name="xuan" xfId="358"/>
    <cellStyle name=" [0.00]_ Att. 1- Cover" xfId="359"/>
    <cellStyle name="_ Att. 1- Cover" xfId="360"/>
    <cellStyle name="?_ Att. 1- Cover" xfId="361"/>
    <cellStyle name="똿뗦먛귟 [0.00]_PRODUCT DETAIL Q1" xfId="362"/>
    <cellStyle name="똿뗦먛귟_PRODUCT DETAIL Q1" xfId="363"/>
    <cellStyle name="믅됞 [0.00]_PRODUCT DETAIL Q1" xfId="364"/>
    <cellStyle name="믅됞_PRODUCT DETAIL Q1" xfId="365"/>
    <cellStyle name="백분율_95" xfId="366"/>
    <cellStyle name="뷭?_BOOKSHIP" xfId="367"/>
    <cellStyle name="안건회계법인" xfId="368"/>
    <cellStyle name="콤마 [0]_ 비목별 월별기술 " xfId="369"/>
    <cellStyle name="콤마_ 비목별 월별기술 " xfId="370"/>
    <cellStyle name="통화 [0]_1202" xfId="371"/>
    <cellStyle name="통화_1202" xfId="372"/>
    <cellStyle name="표준_(정보부문)월별인원계획" xfId="373"/>
    <cellStyle name="一般_00Q3902REV.1" xfId="374"/>
    <cellStyle name="千分位[0]_00Q3902REV.1" xfId="375"/>
    <cellStyle name="千分位_00Q3902REV.1" xfId="376"/>
    <cellStyle name="桁区切り_NADUONG BQ (Draft)" xfId="377"/>
    <cellStyle name="標準_BOQ-08" xfId="378"/>
    <cellStyle name="貨幣 [0]_00Q3902REV.1" xfId="379"/>
    <cellStyle name="貨幣[0]_BRE" xfId="380"/>
    <cellStyle name="貨幣_00Q3902REV.1" xfId="381"/>
    <cellStyle name="通貨_MITSUI1_BQ" xfId="38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en%20CV/Nam%202020%20Yen/Cong%20khai%20DT,%20QT/C&#244;ng%20khai%20Quy&#769;,%20n&#259;m%202020/Quy&#769;%201%20n&#259;m%202020/TH-2020-3T-B60-TT343-3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-2020-3T-B60-TT343-33"/>
    </sheetNames>
    <sheetDataSet>
      <sheetData sheetId="0">
        <row r="13">
          <cell r="D13">
            <v>62</v>
          </cell>
        </row>
        <row r="14">
          <cell r="D14">
            <v>469</v>
          </cell>
        </row>
        <row r="15">
          <cell r="D15">
            <v>586</v>
          </cell>
        </row>
        <row r="16">
          <cell r="D16">
            <v>282</v>
          </cell>
        </row>
        <row r="17">
          <cell r="D17">
            <v>97</v>
          </cell>
        </row>
        <row r="18">
          <cell r="D18">
            <v>30</v>
          </cell>
        </row>
        <row r="19">
          <cell r="D19">
            <v>88</v>
          </cell>
        </row>
        <row r="22">
          <cell r="D22">
            <v>0.93400000000000005</v>
          </cell>
        </row>
        <row r="23">
          <cell r="D23">
            <v>16</v>
          </cell>
        </row>
        <row r="24">
          <cell r="D24">
            <v>920</v>
          </cell>
        </row>
        <row r="26">
          <cell r="D26">
            <v>6</v>
          </cell>
        </row>
        <row r="27">
          <cell r="D27">
            <v>5</v>
          </cell>
        </row>
        <row r="28">
          <cell r="D28">
            <v>48</v>
          </cell>
        </row>
        <row r="29">
          <cell r="D29">
            <v>23</v>
          </cell>
        </row>
        <row r="34">
          <cell r="D34">
            <v>769</v>
          </cell>
        </row>
        <row r="35">
          <cell r="D35">
            <v>2</v>
          </cell>
        </row>
        <row r="36">
          <cell r="D36">
            <v>76</v>
          </cell>
        </row>
        <row r="38">
          <cell r="D3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topLeftCell="A37" workbookViewId="0">
      <selection activeCell="L12" sqref="L12"/>
    </sheetView>
  </sheetViews>
  <sheetFormatPr defaultRowHeight="14.25"/>
  <cols>
    <col min="1" max="1" width="5.75" customWidth="1"/>
    <col min="2" max="2" width="39.875" customWidth="1"/>
    <col min="3" max="3" width="8.25" customWidth="1"/>
    <col min="4" max="4" width="7.375" customWidth="1"/>
    <col min="5" max="5" width="9.625" style="1" customWidth="1"/>
    <col min="6" max="6" width="8.125" customWidth="1"/>
    <col min="7" max="7" width="9.375" customWidth="1"/>
  </cols>
  <sheetData>
    <row r="1" spans="1:10" ht="18" customHeight="1">
      <c r="A1" s="61" t="s">
        <v>0</v>
      </c>
      <c r="B1" s="61"/>
      <c r="D1" s="70" t="s">
        <v>49</v>
      </c>
      <c r="E1" s="70"/>
      <c r="F1" s="70"/>
      <c r="G1" s="70"/>
      <c r="H1" s="4"/>
    </row>
    <row r="2" spans="1:10" s="1" customFormat="1" ht="18" customHeight="1">
      <c r="A2" s="68" t="s">
        <v>46</v>
      </c>
      <c r="B2" s="68"/>
      <c r="C2" s="3"/>
      <c r="D2" s="3"/>
      <c r="E2" s="3"/>
      <c r="F2" s="7"/>
      <c r="G2" s="7"/>
      <c r="H2" s="4"/>
    </row>
    <row r="3" spans="1:10" ht="7.5" customHeight="1">
      <c r="H3" s="1"/>
    </row>
    <row r="4" spans="1:10" ht="18" customHeight="1">
      <c r="A4" s="65" t="s">
        <v>53</v>
      </c>
      <c r="B4" s="65"/>
      <c r="C4" s="65"/>
      <c r="D4" s="65"/>
      <c r="E4" s="65"/>
      <c r="F4" s="65"/>
      <c r="G4" s="65"/>
      <c r="H4" s="1"/>
    </row>
    <row r="5" spans="1:10" ht="18" customHeight="1">
      <c r="A5" s="69" t="s">
        <v>50</v>
      </c>
      <c r="B5" s="69"/>
      <c r="C5" s="69"/>
      <c r="D5" s="69"/>
      <c r="E5" s="69"/>
      <c r="F5" s="69"/>
      <c r="G5" s="69"/>
      <c r="H5" s="1"/>
    </row>
    <row r="6" spans="1:10" ht="18" customHeight="1">
      <c r="A6" s="1"/>
      <c r="B6" s="1"/>
      <c r="C6" s="1"/>
      <c r="D6" s="1"/>
      <c r="F6" s="62" t="s">
        <v>1</v>
      </c>
      <c r="G6" s="62"/>
      <c r="H6" s="1"/>
    </row>
    <row r="7" spans="1:10" ht="32.25" customHeight="1">
      <c r="A7" s="66" t="s">
        <v>2</v>
      </c>
      <c r="B7" s="66" t="s">
        <v>3</v>
      </c>
      <c r="C7" s="67" t="s">
        <v>4</v>
      </c>
      <c r="D7" s="71" t="s">
        <v>56</v>
      </c>
      <c r="E7" s="72"/>
      <c r="F7" s="63" t="s">
        <v>54</v>
      </c>
      <c r="G7" s="64"/>
      <c r="H7" s="1"/>
    </row>
    <row r="8" spans="1:10" ht="31.5" customHeight="1">
      <c r="A8" s="66"/>
      <c r="B8" s="66"/>
      <c r="C8" s="67"/>
      <c r="D8" s="60" t="s">
        <v>55</v>
      </c>
      <c r="E8" s="60" t="s">
        <v>57</v>
      </c>
      <c r="F8" s="5" t="s">
        <v>5</v>
      </c>
      <c r="G8" s="8" t="s">
        <v>47</v>
      </c>
      <c r="H8" s="1"/>
    </row>
    <row r="9" spans="1:10" ht="16.5" customHeight="1">
      <c r="A9" s="2" t="s">
        <v>6</v>
      </c>
      <c r="B9" s="2" t="s">
        <v>7</v>
      </c>
      <c r="C9" s="6">
        <v>1</v>
      </c>
      <c r="D9" s="6" t="s">
        <v>8</v>
      </c>
      <c r="E9" s="6" t="s">
        <v>58</v>
      </c>
      <c r="F9" s="6" t="s">
        <v>59</v>
      </c>
      <c r="G9" s="2">
        <v>5</v>
      </c>
      <c r="H9" s="1">
        <v>2019</v>
      </c>
    </row>
    <row r="10" spans="1:10" ht="17.100000000000001" customHeight="1">
      <c r="A10" s="22" t="s">
        <v>6</v>
      </c>
      <c r="B10" s="23" t="s">
        <v>9</v>
      </c>
      <c r="C10" s="9">
        <f>C11+C30+C31+C40</f>
        <v>14865</v>
      </c>
      <c r="D10" s="9"/>
      <c r="E10" s="9">
        <f>E11+E30+E32+E40+E41</f>
        <v>6685.6600000000008</v>
      </c>
      <c r="F10" s="11">
        <f>E10/C10*100</f>
        <v>44.975849310460816</v>
      </c>
      <c r="G10" s="40">
        <f>E10/H10*100</f>
        <v>99.768101235599602</v>
      </c>
      <c r="H10" s="42">
        <v>6701.2</v>
      </c>
      <c r="I10" s="59">
        <f>6686-D10</f>
        <v>6686</v>
      </c>
    </row>
    <row r="11" spans="1:10" ht="17.100000000000001" customHeight="1">
      <c r="A11" s="24" t="s">
        <v>10</v>
      </c>
      <c r="B11" s="25" t="s">
        <v>11</v>
      </c>
      <c r="C11" s="12">
        <f>C12+C13+C14+C15+C16+C17+C18+C19+C25+C26+C27+C28+C29</f>
        <v>10565</v>
      </c>
      <c r="D11" s="12"/>
      <c r="E11" s="12">
        <f>E12+E13+E14+E15+E16+E17+E18+E19+E25+E26+E27+E28+E29-6</f>
        <v>4972</v>
      </c>
      <c r="F11" s="37">
        <f>E11/C11*100</f>
        <v>47.061050638902039</v>
      </c>
      <c r="G11" s="37">
        <f>E11/H11*100</f>
        <v>103.32072648684594</v>
      </c>
      <c r="H11" s="42">
        <v>4812.2</v>
      </c>
      <c r="I11">
        <f>3256/8450*100</f>
        <v>38.532544378698226</v>
      </c>
      <c r="J11">
        <f>3256/3605.7*100</f>
        <v>90.301467121502071</v>
      </c>
    </row>
    <row r="12" spans="1:10" ht="17.100000000000001" customHeight="1">
      <c r="A12" s="26">
        <v>1</v>
      </c>
      <c r="B12" s="27" t="s">
        <v>12</v>
      </c>
      <c r="C12" s="10">
        <f>200+34</f>
        <v>234</v>
      </c>
      <c r="D12" s="10">
        <f>E12-'[1]TH-2020-3T-B60-TT343-33'!$D$13</f>
        <v>42</v>
      </c>
      <c r="E12" s="10">
        <v>104</v>
      </c>
      <c r="F12" s="38">
        <f>E12/C12*100</f>
        <v>44.444444444444443</v>
      </c>
      <c r="G12" s="13">
        <f>E12/H12*100</f>
        <v>91.228070175438589</v>
      </c>
      <c r="H12" s="43">
        <v>114</v>
      </c>
    </row>
    <row r="13" spans="1:10" ht="30">
      <c r="A13" s="26">
        <v>2</v>
      </c>
      <c r="B13" s="27" t="s">
        <v>13</v>
      </c>
      <c r="C13" s="10">
        <v>2200</v>
      </c>
      <c r="D13" s="10">
        <f>E13-'[1]TH-2020-3T-B60-TT343-33'!$D$14</f>
        <v>359</v>
      </c>
      <c r="E13" s="10">
        <v>828</v>
      </c>
      <c r="F13" s="38">
        <f t="shared" ref="F13:F18" si="0">E13/C13*100</f>
        <v>37.636363636363633</v>
      </c>
      <c r="G13" s="13">
        <f t="shared" ref="G13:G18" si="1">E13/H13*100</f>
        <v>96.616102683780625</v>
      </c>
      <c r="H13" s="43">
        <v>857</v>
      </c>
    </row>
    <row r="14" spans="1:10" ht="17.100000000000001" customHeight="1">
      <c r="A14" s="26">
        <v>3</v>
      </c>
      <c r="B14" s="27" t="s">
        <v>14</v>
      </c>
      <c r="C14" s="10">
        <v>3733</v>
      </c>
      <c r="D14" s="10">
        <f>E14-'[1]TH-2020-3T-B60-TT343-33'!$D$15</f>
        <v>548</v>
      </c>
      <c r="E14" s="10">
        <v>1134</v>
      </c>
      <c r="F14" s="38">
        <f t="shared" si="0"/>
        <v>30.37771229574069</v>
      </c>
      <c r="G14" s="13">
        <f t="shared" si="1"/>
        <v>72.091544818817539</v>
      </c>
      <c r="H14" s="43">
        <v>1573</v>
      </c>
    </row>
    <row r="15" spans="1:10" ht="17.100000000000001" customHeight="1">
      <c r="A15" s="26">
        <v>4</v>
      </c>
      <c r="B15" s="27" t="s">
        <v>15</v>
      </c>
      <c r="C15" s="10">
        <v>950</v>
      </c>
      <c r="D15" s="10">
        <f>E15-'[1]TH-2020-3T-B60-TT343-33'!$D$16</f>
        <v>233</v>
      </c>
      <c r="E15" s="10">
        <v>515</v>
      </c>
      <c r="F15" s="38">
        <f t="shared" si="0"/>
        <v>54.210526315789473</v>
      </c>
      <c r="G15" s="13">
        <f t="shared" si="1"/>
        <v>115.4708520179372</v>
      </c>
      <c r="H15" s="43">
        <v>446</v>
      </c>
    </row>
    <row r="16" spans="1:10" ht="17.100000000000001" customHeight="1">
      <c r="A16" s="26">
        <v>5</v>
      </c>
      <c r="B16" s="27" t="s">
        <v>16</v>
      </c>
      <c r="C16" s="10">
        <v>410</v>
      </c>
      <c r="D16" s="10">
        <f>E16-'[1]TH-2020-3T-B60-TT343-33'!$D$17</f>
        <v>115</v>
      </c>
      <c r="E16" s="55">
        <v>212</v>
      </c>
      <c r="F16" s="38">
        <f t="shared" si="0"/>
        <v>51.707317073170735</v>
      </c>
      <c r="G16" s="13">
        <f t="shared" si="1"/>
        <v>122.54335260115607</v>
      </c>
      <c r="H16" s="43">
        <v>173</v>
      </c>
    </row>
    <row r="17" spans="1:12" ht="17.100000000000001" customHeight="1">
      <c r="A17" s="26">
        <v>6</v>
      </c>
      <c r="B17" s="27" t="s">
        <v>17</v>
      </c>
      <c r="C17" s="10">
        <v>70</v>
      </c>
      <c r="D17" s="10">
        <f>E17-'[1]TH-2020-3T-B60-TT343-33'!$D$18</f>
        <v>11</v>
      </c>
      <c r="E17" s="55">
        <v>41</v>
      </c>
      <c r="F17" s="38">
        <f t="shared" si="0"/>
        <v>58.571428571428577</v>
      </c>
      <c r="G17" s="13">
        <f t="shared" si="1"/>
        <v>102.49999999999999</v>
      </c>
      <c r="H17" s="44">
        <v>40</v>
      </c>
    </row>
    <row r="18" spans="1:12" ht="17.100000000000001" customHeight="1">
      <c r="A18" s="26">
        <v>7</v>
      </c>
      <c r="B18" s="27" t="s">
        <v>18</v>
      </c>
      <c r="C18" s="10">
        <v>415</v>
      </c>
      <c r="D18" s="10">
        <f>E18-'[1]TH-2020-3T-B60-TT343-33'!$D$19</f>
        <v>79</v>
      </c>
      <c r="E18" s="55">
        <v>167</v>
      </c>
      <c r="F18" s="38">
        <f t="shared" si="0"/>
        <v>40.240963855421683</v>
      </c>
      <c r="G18" s="13">
        <f t="shared" si="1"/>
        <v>95.977011494252878</v>
      </c>
      <c r="H18" s="43">
        <v>174</v>
      </c>
    </row>
    <row r="19" spans="1:12" ht="17.100000000000001" customHeight="1">
      <c r="A19" s="26">
        <v>8</v>
      </c>
      <c r="B19" s="27" t="s">
        <v>19</v>
      </c>
      <c r="C19" s="10">
        <f>SUM(C20:C24)</f>
        <v>2365</v>
      </c>
      <c r="D19" s="10">
        <f>SUM(D20:D24)</f>
        <v>850.06600000000003</v>
      </c>
      <c r="E19" s="10">
        <f>SUM(E20:E24)</f>
        <v>1787</v>
      </c>
      <c r="F19" s="38">
        <f t="shared" ref="F19:F35" si="2">D19/C19*100</f>
        <v>35.943594080338272</v>
      </c>
      <c r="G19" s="13"/>
      <c r="H19" s="43"/>
    </row>
    <row r="20" spans="1:12" ht="17.100000000000001" customHeight="1">
      <c r="A20" s="26"/>
      <c r="B20" s="28" t="s">
        <v>20</v>
      </c>
      <c r="C20" s="14"/>
      <c r="D20" s="14"/>
      <c r="E20" s="14"/>
      <c r="F20" s="11"/>
      <c r="G20" s="13"/>
      <c r="H20" s="43"/>
    </row>
    <row r="21" spans="1:12" ht="17.100000000000001" customHeight="1">
      <c r="A21" s="26"/>
      <c r="B21" s="28" t="s">
        <v>21</v>
      </c>
      <c r="C21" s="14">
        <v>26</v>
      </c>
      <c r="D21" s="35">
        <f>E21-'[1]TH-2020-3T-B60-TT343-33'!$D$22</f>
        <v>7.0659999999999998</v>
      </c>
      <c r="E21" s="14">
        <v>8</v>
      </c>
      <c r="F21" s="39">
        <f>E21/C21*100</f>
        <v>30.76923076923077</v>
      </c>
      <c r="G21" s="39">
        <f>E21/H21*100</f>
        <v>85.106382978723403</v>
      </c>
      <c r="H21" s="45">
        <v>9.4</v>
      </c>
    </row>
    <row r="22" spans="1:12" ht="17.100000000000001" customHeight="1">
      <c r="A22" s="26"/>
      <c r="B22" s="28" t="s">
        <v>22</v>
      </c>
      <c r="C22" s="14">
        <v>235</v>
      </c>
      <c r="D22" s="14">
        <f>E22-'[1]TH-2020-3T-B60-TT343-33'!$D$23</f>
        <v>57</v>
      </c>
      <c r="E22" s="14">
        <v>73</v>
      </c>
      <c r="F22" s="39">
        <f t="shared" ref="F22:F23" si="3">E22/C22*100</f>
        <v>31.063829787234042</v>
      </c>
      <c r="G22" s="39">
        <f t="shared" ref="G22:G23" si="4">E22/H22*100</f>
        <v>55.725190839694662</v>
      </c>
      <c r="H22" s="46">
        <v>131</v>
      </c>
    </row>
    <row r="23" spans="1:12" ht="17.100000000000001" customHeight="1">
      <c r="A23" s="26"/>
      <c r="B23" s="28" t="s">
        <v>23</v>
      </c>
      <c r="C23" s="14">
        <v>2104</v>
      </c>
      <c r="D23" s="14">
        <f>E23-'[1]TH-2020-3T-B60-TT343-33'!$D$24</f>
        <v>786</v>
      </c>
      <c r="E23" s="14">
        <v>1706</v>
      </c>
      <c r="F23" s="39">
        <f t="shared" si="3"/>
        <v>81.083650190114071</v>
      </c>
      <c r="G23" s="39">
        <f t="shared" si="4"/>
        <v>142.04829308909243</v>
      </c>
      <c r="H23" s="46">
        <v>1201</v>
      </c>
      <c r="L23" s="57"/>
    </row>
    <row r="24" spans="1:12" ht="30">
      <c r="A24" s="26"/>
      <c r="B24" s="28" t="s">
        <v>24</v>
      </c>
      <c r="C24" s="15"/>
      <c r="D24" s="15"/>
      <c r="E24" s="15"/>
      <c r="F24" s="11"/>
      <c r="G24" s="13"/>
      <c r="H24" s="47"/>
      <c r="L24" s="57"/>
    </row>
    <row r="25" spans="1:12" ht="17.100000000000001" customHeight="1">
      <c r="A25" s="26">
        <v>9</v>
      </c>
      <c r="B25" s="27" t="s">
        <v>25</v>
      </c>
      <c r="C25" s="10">
        <v>11</v>
      </c>
      <c r="D25" s="10">
        <f>E25-'[1]TH-2020-3T-B60-TT343-33'!$D$26</f>
        <v>4</v>
      </c>
      <c r="E25" s="10">
        <v>10</v>
      </c>
      <c r="F25" s="38">
        <f>E25/C25*100</f>
        <v>90.909090909090907</v>
      </c>
      <c r="G25" s="10">
        <f>E25/H25*100</f>
        <v>188.67924528301887</v>
      </c>
      <c r="H25" s="48">
        <v>5.3</v>
      </c>
    </row>
    <row r="26" spans="1:12" ht="17.100000000000001" customHeight="1">
      <c r="A26" s="26">
        <v>10</v>
      </c>
      <c r="B26" s="27" t="s">
        <v>26</v>
      </c>
      <c r="C26" s="16">
        <v>17</v>
      </c>
      <c r="D26" s="10">
        <f>E26-'[1]TH-2020-3T-B60-TT343-33'!$D$27</f>
        <v>12</v>
      </c>
      <c r="E26" s="16">
        <v>17</v>
      </c>
      <c r="F26" s="33">
        <f t="shared" ref="F26:F28" si="5">E26/C26*100</f>
        <v>100</v>
      </c>
      <c r="G26" s="10">
        <f>E26/H26*100</f>
        <v>100</v>
      </c>
      <c r="H26" s="49">
        <v>17</v>
      </c>
    </row>
    <row r="27" spans="1:12" ht="17.100000000000001" customHeight="1">
      <c r="A27" s="26">
        <v>11</v>
      </c>
      <c r="B27" s="27" t="s">
        <v>27</v>
      </c>
      <c r="C27" s="10">
        <v>130</v>
      </c>
      <c r="D27" s="10">
        <f>E27-'[1]TH-2020-3T-B60-TT343-33'!$D$28</f>
        <v>59</v>
      </c>
      <c r="E27" s="10">
        <v>107</v>
      </c>
      <c r="F27" s="38">
        <f t="shared" si="5"/>
        <v>82.307692307692307</v>
      </c>
      <c r="G27" s="13">
        <f>E27/H27*100</f>
        <v>178.33333333333334</v>
      </c>
      <c r="H27" s="43">
        <v>60</v>
      </c>
    </row>
    <row r="28" spans="1:12" ht="17.100000000000001" customHeight="1">
      <c r="A28" s="26">
        <v>12</v>
      </c>
      <c r="B28" s="27" t="s">
        <v>28</v>
      </c>
      <c r="C28" s="10">
        <v>30</v>
      </c>
      <c r="D28" s="10">
        <f>E28-'[1]TH-2020-3T-B60-TT343-33'!$D$29</f>
        <v>22</v>
      </c>
      <c r="E28" s="55">
        <v>45</v>
      </c>
      <c r="F28" s="33">
        <f t="shared" si="5"/>
        <v>150</v>
      </c>
      <c r="G28" s="10">
        <f t="shared" ref="G28" si="6">E28/H28*100</f>
        <v>391.30434782608694</v>
      </c>
      <c r="H28" s="43">
        <v>11.5</v>
      </c>
      <c r="J28" s="57"/>
    </row>
    <row r="29" spans="1:12" ht="30">
      <c r="A29" s="26">
        <v>13</v>
      </c>
      <c r="B29" s="27" t="s">
        <v>29</v>
      </c>
      <c r="C29" s="17"/>
      <c r="D29" s="56"/>
      <c r="E29" s="56">
        <v>11</v>
      </c>
      <c r="F29" s="11"/>
      <c r="G29" s="13"/>
      <c r="H29" s="47"/>
    </row>
    <row r="30" spans="1:12" ht="17.100000000000001" customHeight="1">
      <c r="A30" s="24" t="s">
        <v>30</v>
      </c>
      <c r="B30" s="25" t="s">
        <v>31</v>
      </c>
      <c r="C30" s="18"/>
      <c r="D30" s="18"/>
      <c r="E30" s="18"/>
      <c r="F30" s="11"/>
      <c r="G30" s="13"/>
      <c r="H30" s="47"/>
    </row>
    <row r="31" spans="1:12" ht="17.100000000000001" customHeight="1">
      <c r="A31" s="24" t="s">
        <v>32</v>
      </c>
      <c r="B31" s="25" t="s">
        <v>33</v>
      </c>
      <c r="C31" s="12">
        <f>C32+C39</f>
        <v>4300</v>
      </c>
      <c r="D31" s="12">
        <f>D32+D39</f>
        <v>809.40000000000009</v>
      </c>
      <c r="E31" s="12">
        <f>E32+E39</f>
        <v>677.86000000000013</v>
      </c>
      <c r="F31" s="37">
        <f t="shared" si="2"/>
        <v>18.823255813953491</v>
      </c>
      <c r="G31" s="37">
        <f t="shared" ref="G31" si="7">D31/H31*100</f>
        <v>42.848067760719957</v>
      </c>
      <c r="H31" s="50">
        <v>1889</v>
      </c>
    </row>
    <row r="32" spans="1:12" ht="17.100000000000001" customHeight="1">
      <c r="A32" s="26">
        <v>1</v>
      </c>
      <c r="B32" s="27" t="s">
        <v>34</v>
      </c>
      <c r="C32" s="16">
        <f>SUM(C33:C38)</f>
        <v>4300</v>
      </c>
      <c r="D32" s="16">
        <f>SUM(D33:D38)</f>
        <v>809.40000000000009</v>
      </c>
      <c r="E32" s="16">
        <f>SUM(E33:E38)</f>
        <v>1657.8600000000001</v>
      </c>
      <c r="F32" s="38">
        <f t="shared" si="2"/>
        <v>18.823255813953491</v>
      </c>
      <c r="G32" s="13"/>
      <c r="H32" s="43"/>
    </row>
    <row r="33" spans="1:8" ht="17.100000000000001" customHeight="1">
      <c r="A33" s="26"/>
      <c r="B33" s="28" t="s">
        <v>35</v>
      </c>
      <c r="C33" s="14">
        <v>3921</v>
      </c>
      <c r="D33" s="14">
        <f>E33-'[1]TH-2020-3T-B60-TT343-33'!$D$34</f>
        <v>740</v>
      </c>
      <c r="E33" s="14">
        <v>1509</v>
      </c>
      <c r="F33" s="39">
        <f t="shared" si="2"/>
        <v>18.872736546799285</v>
      </c>
      <c r="G33" s="41">
        <f>E33/H33*100</f>
        <v>88.039673278879818</v>
      </c>
      <c r="H33" s="51">
        <v>1714</v>
      </c>
    </row>
    <row r="34" spans="1:8" ht="17.100000000000001" customHeight="1">
      <c r="A34" s="26"/>
      <c r="B34" s="28" t="s">
        <v>36</v>
      </c>
      <c r="C34" s="14">
        <v>10</v>
      </c>
      <c r="D34" s="14">
        <f>E34-'[1]TH-2020-3T-B60-TT343-33'!$D$35</f>
        <v>3.4000000000000004</v>
      </c>
      <c r="E34" s="35">
        <v>5.4</v>
      </c>
      <c r="F34" s="39">
        <f t="shared" si="2"/>
        <v>34</v>
      </c>
      <c r="G34" s="41">
        <f t="shared" ref="G34:G35" si="8">E34/H34*100</f>
        <v>108</v>
      </c>
      <c r="H34" s="52">
        <v>5</v>
      </c>
    </row>
    <row r="35" spans="1:8" ht="17.100000000000001" customHeight="1">
      <c r="A35" s="26"/>
      <c r="B35" s="28" t="s">
        <v>37</v>
      </c>
      <c r="C35" s="14">
        <v>365</v>
      </c>
      <c r="D35" s="14">
        <f>E35-'[1]TH-2020-3T-B60-TT343-33'!$D$36</f>
        <v>65.300000000000011</v>
      </c>
      <c r="E35" s="35">
        <v>141.30000000000001</v>
      </c>
      <c r="F35" s="39">
        <f t="shared" si="2"/>
        <v>17.890410958904113</v>
      </c>
      <c r="G35" s="39">
        <f t="shared" si="8"/>
        <v>86.687116564417181</v>
      </c>
      <c r="H35" s="51">
        <v>163</v>
      </c>
    </row>
    <row r="36" spans="1:8" ht="17.100000000000001" customHeight="1">
      <c r="A36" s="26"/>
      <c r="B36" s="28" t="s">
        <v>38</v>
      </c>
      <c r="C36" s="14"/>
      <c r="D36" s="14"/>
      <c r="E36" s="14"/>
      <c r="F36" s="11"/>
      <c r="G36" s="13"/>
      <c r="H36" s="51"/>
    </row>
    <row r="37" spans="1:8" ht="17.100000000000001" customHeight="1">
      <c r="A37" s="26"/>
      <c r="B37" s="28" t="s">
        <v>39</v>
      </c>
      <c r="C37" s="14">
        <v>4</v>
      </c>
      <c r="D37" s="35">
        <f>E37-'[1]TH-2020-3T-B60-TT343-33'!$D$38</f>
        <v>0.7</v>
      </c>
      <c r="E37" s="35">
        <v>1.7</v>
      </c>
      <c r="F37" s="39">
        <f>E37/C37*100</f>
        <v>42.5</v>
      </c>
      <c r="G37" s="39">
        <f>E37/H37*100</f>
        <v>94.444444444444443</v>
      </c>
      <c r="H37" s="51">
        <v>1.8</v>
      </c>
    </row>
    <row r="38" spans="1:8" ht="17.100000000000001" customHeight="1">
      <c r="A38" s="26"/>
      <c r="B38" s="28" t="s">
        <v>40</v>
      </c>
      <c r="C38" s="17"/>
      <c r="D38" s="54"/>
      <c r="E38" s="54">
        <v>0.46</v>
      </c>
      <c r="F38" s="11"/>
      <c r="G38" s="13"/>
      <c r="H38" s="46"/>
    </row>
    <row r="39" spans="1:8" ht="17.100000000000001" customHeight="1">
      <c r="A39" s="26">
        <v>2</v>
      </c>
      <c r="B39" s="27" t="s">
        <v>41</v>
      </c>
      <c r="C39" s="17"/>
      <c r="D39" s="10"/>
      <c r="E39" s="10">
        <v>-980</v>
      </c>
      <c r="F39" s="11"/>
      <c r="G39" s="13">
        <f>E39/H39*100</f>
        <v>-105.03751339764203</v>
      </c>
      <c r="H39" s="43">
        <v>933</v>
      </c>
    </row>
    <row r="40" spans="1:8" ht="17.100000000000001" customHeight="1">
      <c r="A40" s="24" t="s">
        <v>42</v>
      </c>
      <c r="B40" s="25" t="s">
        <v>48</v>
      </c>
      <c r="C40" s="18"/>
      <c r="D40" s="58"/>
      <c r="E40" s="58">
        <v>13.8</v>
      </c>
      <c r="F40" s="11"/>
      <c r="G40" s="13"/>
      <c r="H40" s="47"/>
    </row>
    <row r="41" spans="1:8" s="1" customFormat="1" ht="17.100000000000001" customHeight="1">
      <c r="A41" s="24" t="s">
        <v>51</v>
      </c>
      <c r="B41" s="25" t="s">
        <v>52</v>
      </c>
      <c r="C41" s="18"/>
      <c r="D41" s="19"/>
      <c r="E41" s="19">
        <v>42</v>
      </c>
      <c r="F41" s="11"/>
      <c r="G41" s="13"/>
      <c r="H41" s="47"/>
    </row>
    <row r="42" spans="1:8" ht="18" customHeight="1">
      <c r="A42" s="29" t="s">
        <v>7</v>
      </c>
      <c r="B42" s="30" t="s">
        <v>43</v>
      </c>
      <c r="C42" s="9">
        <f>C43+C44</f>
        <v>9699</v>
      </c>
      <c r="D42" s="9">
        <f>E42-'[1]TH-2020-3T-B60-TT343-33'!$D$42</f>
        <v>4651</v>
      </c>
      <c r="E42" s="9">
        <v>4651</v>
      </c>
      <c r="F42" s="11">
        <f>E42/C42*100</f>
        <v>47.953397257449218</v>
      </c>
      <c r="G42" s="40">
        <f>E42/H42*100</f>
        <v>104.9413357400722</v>
      </c>
      <c r="H42" s="42">
        <v>4432</v>
      </c>
    </row>
    <row r="43" spans="1:8" ht="17.100000000000001" customHeight="1">
      <c r="A43" s="26">
        <v>1</v>
      </c>
      <c r="B43" s="27" t="s">
        <v>44</v>
      </c>
      <c r="C43" s="33">
        <v>6706</v>
      </c>
      <c r="D43" s="14"/>
      <c r="E43" s="14"/>
      <c r="F43" s="11"/>
      <c r="G43" s="13"/>
      <c r="H43" s="46">
        <v>2799</v>
      </c>
    </row>
    <row r="44" spans="1:8" ht="17.100000000000001" customHeight="1">
      <c r="A44" s="31">
        <v>2</v>
      </c>
      <c r="B44" s="32" t="s">
        <v>45</v>
      </c>
      <c r="C44" s="34">
        <v>2993</v>
      </c>
      <c r="D44" s="20"/>
      <c r="E44" s="20"/>
      <c r="F44" s="36"/>
      <c r="G44" s="21"/>
      <c r="H44" s="53">
        <v>1633</v>
      </c>
    </row>
  </sheetData>
  <mergeCells count="11">
    <mergeCell ref="A1:B1"/>
    <mergeCell ref="F6:G6"/>
    <mergeCell ref="F7:G7"/>
    <mergeCell ref="A4:G4"/>
    <mergeCell ref="A7:A8"/>
    <mergeCell ref="B7:B8"/>
    <mergeCell ref="C7:C8"/>
    <mergeCell ref="A2:B2"/>
    <mergeCell ref="A5:G5"/>
    <mergeCell ref="D1:G1"/>
    <mergeCell ref="D7:E7"/>
  </mergeCells>
  <pageMargins left="0.48" right="0.22" top="0.5" bottom="0.33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1B0092FDC0654A8FA7FDA17DC04488" ma:contentTypeVersion="4" ma:contentTypeDescription="Create a new document." ma:contentTypeScope="" ma:versionID="ed726fe678741ebb4560546862116776">
  <xsd:schema xmlns:xsd="http://www.w3.org/2001/XMLSchema" xmlns:xs="http://www.w3.org/2001/XMLSchema" xmlns:p="http://schemas.microsoft.com/office/2006/metadata/properties" xmlns:ns2="d59a7d9b-b8ab-4fd8-8747-a792ee11e21d" targetNamespace="http://schemas.microsoft.com/office/2006/metadata/properties" ma:root="true" ma:fieldsID="1ddb04ebc36899abd8c38893c76d11c0" ns2:_="">
    <xsd:import namespace="d59a7d9b-b8ab-4fd8-8747-a792ee11e21d"/>
    <xsd:element name="properties">
      <xsd:complexType>
        <xsd:sequence>
          <xsd:element name="documentManagement">
            <xsd:complexType>
              <xsd:all>
                <xsd:element ref="ns2:NoiDung" minOccurs="0"/>
                <xsd:element ref="ns2:NgayBatDau" minOccurs="0"/>
                <xsd:element ref="ns2:NgayKetThuc" minOccurs="0"/>
                <xsd:element ref="ns2:TenVanBa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a7d9b-b8ab-4fd8-8747-a792ee11e21d" elementFormDefault="qualified">
    <xsd:import namespace="http://schemas.microsoft.com/office/2006/documentManagement/types"/>
    <xsd:import namespace="http://schemas.microsoft.com/office/infopath/2007/PartnerControls"/>
    <xsd:element name="NoiDung" ma:index="8" nillable="true" ma:displayName="NoiDung" ma:internalName="NoiDung">
      <xsd:simpleType>
        <xsd:restriction base="dms:Note">
          <xsd:maxLength value="255"/>
        </xsd:restriction>
      </xsd:simpleType>
    </xsd:element>
    <xsd:element name="NgayBatDau" ma:index="9" nillable="true" ma:displayName="NgayBatDau" ma:format="DateOnly" ma:internalName="NgayBatDau">
      <xsd:simpleType>
        <xsd:restriction base="dms:DateTime"/>
      </xsd:simpleType>
    </xsd:element>
    <xsd:element name="NgayKetThuc" ma:index="10" nillable="true" ma:displayName="NgayKetThuc" ma:format="DateOnly" ma:internalName="NgayKetThuc">
      <xsd:simpleType>
        <xsd:restriction base="dms:DateTime"/>
      </xsd:simpleType>
    </xsd:element>
    <xsd:element name="TenVanBan" ma:index="11" nillable="true" ma:displayName="TenVanBan" ma:internalName="TenVanBa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gayKetThuc xmlns="d59a7d9b-b8ab-4fd8-8747-a792ee11e21d" xsi:nil="true"/>
    <NoiDung xmlns="d59a7d9b-b8ab-4fd8-8747-a792ee11e21d" xsi:nil="true"/>
    <TenVanBan xmlns="d59a7d9b-b8ab-4fd8-8747-a792ee11e21d" xsi:nil="true"/>
    <NgayBatDau xmlns="d59a7d9b-b8ab-4fd8-8747-a792ee11e21d" xsi:nil="true"/>
  </documentManagement>
</p:properties>
</file>

<file path=customXml/itemProps1.xml><?xml version="1.0" encoding="utf-8"?>
<ds:datastoreItem xmlns:ds="http://schemas.openxmlformats.org/officeDocument/2006/customXml" ds:itemID="{1BC48F91-DBD9-45DE-A666-B5FEB6624B87}"/>
</file>

<file path=customXml/itemProps2.xml><?xml version="1.0" encoding="utf-8"?>
<ds:datastoreItem xmlns:ds="http://schemas.openxmlformats.org/officeDocument/2006/customXml" ds:itemID="{C82E5C00-F96A-4D59-AA5C-F5F7E25EED8A}"/>
</file>

<file path=customXml/itemProps3.xml><?xml version="1.0" encoding="utf-8"?>
<ds:datastoreItem xmlns:ds="http://schemas.openxmlformats.org/officeDocument/2006/customXml" ds:itemID="{99C4ED9D-7888-41D6-8F92-BCA6BA7A2C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TH-2020-6T-B60-TT343-33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2020-07-08T01:29:12Z</cp:lastPrinted>
  <dcterms:created xsi:type="dcterms:W3CDTF">2020-01-09T09:53:51Z</dcterms:created>
  <dcterms:modified xsi:type="dcterms:W3CDTF">2020-07-08T01:29:13Z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0x010100ED1B0092FDC0654A8FA7FDA17DC04488</vt:lpwstr>
  </property>
</Properties>
</file>